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weavies.sharepoint.com/sites/Dataweavers.io/Shared Documents/General/1. Marketing/Website &amp; HubSpot/FY26 New Website/PDF Rebrands/"/>
    </mc:Choice>
  </mc:AlternateContent>
  <xr:revisionPtr revIDLastSave="0" documentId="8_{CFD18271-8968-46EC-B9BC-A8709A29C9F0}" xr6:coauthVersionLast="47" xr6:coauthVersionMax="47" xr10:uidLastSave="{00000000-0000-0000-0000-000000000000}"/>
  <bookViews>
    <workbookView xWindow="-108" yWindow="-108" windowWidth="27864" windowHeight="17928" activeTab="1" xr2:uid="{1B309776-4A6B-490E-95BE-847E16BD1869}"/>
  </bookViews>
  <sheets>
    <sheet name="Instructions" sheetId="1" r:id="rId1"/>
    <sheet name="The BAU Calculator"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4" l="1"/>
  <c r="G43" i="4" s="1"/>
  <c r="E39" i="4"/>
  <c r="E43" i="4" s="1"/>
  <c r="H43" i="4"/>
  <c r="F43" i="4"/>
  <c r="D43" i="4"/>
  <c r="H42" i="4"/>
  <c r="G42" i="4"/>
  <c r="F42" i="4"/>
  <c r="E42" i="4"/>
  <c r="D42" i="4"/>
  <c r="H40" i="4"/>
  <c r="G40" i="4"/>
  <c r="F40" i="4"/>
  <c r="E40" i="4"/>
  <c r="D40" i="4"/>
  <c r="G36" i="4"/>
  <c r="F36" i="4"/>
  <c r="G30" i="4"/>
  <c r="F30" i="4"/>
  <c r="E30" i="4"/>
  <c r="D30" i="4"/>
  <c r="H28" i="4"/>
  <c r="G28" i="4"/>
  <c r="F28" i="4"/>
  <c r="E28" i="4"/>
  <c r="D28" i="4"/>
  <c r="G26" i="4"/>
  <c r="F26" i="4"/>
  <c r="E26" i="4"/>
  <c r="D26" i="4"/>
  <c r="H24" i="4"/>
  <c r="G24" i="4"/>
  <c r="F24" i="4"/>
  <c r="E24" i="4"/>
  <c r="D24" i="4"/>
  <c r="H21" i="4"/>
  <c r="G19" i="4"/>
  <c r="E19" i="4"/>
  <c r="D19" i="4"/>
  <c r="F17" i="4"/>
  <c r="G15" i="4"/>
  <c r="F15" i="4"/>
  <c r="E15" i="4"/>
  <c r="D15" i="4"/>
  <c r="I43" i="4" l="1"/>
  <c r="D41" i="4"/>
  <c r="H41" i="4"/>
  <c r="F41" i="4"/>
  <c r="G41" i="4"/>
  <c r="E41" i="4"/>
  <c r="I42" i="4"/>
  <c r="I41" i="4" l="1"/>
</calcChain>
</file>

<file path=xl/sharedStrings.xml><?xml version="1.0" encoding="utf-8"?>
<sst xmlns="http://schemas.openxmlformats.org/spreadsheetml/2006/main" count="59" uniqueCount="54">
  <si>
    <t>BAU Effort Calculator</t>
  </si>
  <si>
    <t>Monthly Operations</t>
  </si>
  <si>
    <t>Required Skill / Resource</t>
  </si>
  <si>
    <t>DevOps Engineer</t>
  </si>
  <si>
    <t>Senior Sitecore Engineer, Senior Developer </t>
  </si>
  <si>
    <t>Network &amp; Security Administrator</t>
  </si>
  <si>
    <t xml:space="preserve"> Azure &amp; Infrastructure Manager </t>
  </si>
  <si>
    <t>Web Performance Engineer, FE &amp; BE Developer </t>
  </si>
  <si>
    <t>Assumptions</t>
  </si>
  <si>
    <t>Monthly Improvement Activities &amp; Release Cycle Support</t>
  </si>
  <si>
    <t>Count</t>
  </si>
  <si>
    <t>Hours</t>
  </si>
  <si>
    <t>Release Cycle Management</t>
  </si>
  <si>
    <t>On average CX teams deliver 2 to 4 releases per month. Generally these releases would include code changes, functionality changes and often required a hands on approach from a wider team to ensure success. The average release and resolution cycle for a well driven team is 1 day. Whereas releasing should be trivial, automated and incur zero-downtime. </t>
  </si>
  <si>
    <t>Maintain your platforms’ security baseline to ensure correct, timely access, whilst mitigating data breaches and attacks. </t>
  </si>
  <si>
    <t>Standardised security hardening scheduled and / or in response to events. 1 Activity per month</t>
  </si>
  <si>
    <t>From database size and health management, through to patches and hotfixes.  </t>
  </si>
  <si>
    <t>Web Site Performance</t>
  </si>
  <si>
    <t>Your website needs to run fast and meet the Google CWV metrics. Detecting and fix issues before they cause impacts, apply appropriate scaling at the infrastructure tier. If you or your partner was doing this your self with a standardised monthly review (re-active), the average resolution identification.</t>
  </si>
  <si>
    <t>Incidents &amp; Service Requests</t>
  </si>
  <si>
    <t>Proactive Monitoring and Reaction/Triage</t>
  </si>
  <si>
    <t xml:space="preserve">Even with  tooling to provide proactive monitoring. Each monitor event needs to be reviewed triaged and identified as dealt with. Typically the triage process may involve a range of skills to identify the criticality of the solution before starting resolution. </t>
  </si>
  <si>
    <t>Based on standardised request + incident volumes 7 to 10 per month, this is  0.5 per ticket aggregated across the team</t>
  </si>
  <si>
    <t>During a critical incident, rapidly identify the problem and bring it to a resolution within industry standard RPO/RTO. </t>
  </si>
  <si>
    <t>Based on standardised P1 incident counts 1 per month.</t>
  </si>
  <si>
    <t>Priority 2 &amp; 3 Incidents</t>
  </si>
  <si>
    <t xml:space="preserve">These incidents include lower priority but still important to have a timely resolution. Examples may include initiating a rollback to a previous deployment to remove erroneous display, </t>
  </si>
  <si>
    <t>Per ticket P2 &amp; P3 per month at an average of 8h resolution window, evenly split between Snr Dev (25% 2h), DevOps(25% 2h), Infrastructure (25% 2h) and Security (25% 2h)</t>
  </si>
  <si>
    <t>Service Requests - Priority 4</t>
  </si>
  <si>
    <t xml:space="preserve"> Service request would include items like re-hydrating production content into UAT or Dev. Adding an additional step into a pipeline to execute a new batch of tests, or a new Site is being launched, and configuring the WAF and CDN appropriately.</t>
  </si>
  <si>
    <t>2 Service requests per month at an average of 8h resolution window,  split between Snr Dev (50% 4h), DevOps(25% 2h), Infrastructure (25% 2h) and Security (0% 0h)</t>
  </si>
  <si>
    <t>Quartey Improvement Cycles</t>
  </si>
  <si>
    <t>On average per quarter improvements in the process and solution need to be rolled out. There are dependencies on pipeline maintenance and potentially infrastructure adjustments required to support running project works, drive out of transformation initiatives. These may not occur on a monthly roll out basis, but typically occur within a quarter. i.e. We expect to see at least 4 changes / enhancements of this type annually.</t>
  </si>
  <si>
    <t>CI/CD Improvements</t>
  </si>
  <si>
    <t>Pipelines and system workflows require regular improvements and enhancements to help keep developers delivering as fast as possible inline with new capabilities.</t>
  </si>
  <si>
    <t>2 key DevOps improvements at 8h each, per month across a quarter</t>
  </si>
  <si>
    <t>CX Transformation projects introduce new down and upstream integrations and dependencies, you need to be able to cater for those. </t>
  </si>
  <si>
    <t>2 infrastructure amendments per quarter, averaged across the months.</t>
  </si>
  <si>
    <t>24x7 Service</t>
  </si>
  <si>
    <t>On call Rate Hours</t>
  </si>
  <si>
    <t xml:space="preserve"> On call in AU &amp; US at 470 hours per month</t>
  </si>
  <si>
    <t>On call Per Hour Executed Hours</t>
  </si>
  <si>
    <t>Number of average actual hours resolving calls A/G. These two resources typically cover the majourity of calls</t>
  </si>
  <si>
    <t>Totals</t>
  </si>
  <si>
    <t>BAU Ops Totals</t>
  </si>
  <si>
    <t>Total Hours Per Month</t>
  </si>
  <si>
    <t>On Call Hours Per Month</t>
  </si>
  <si>
    <t>On Call Executed Per Month</t>
  </si>
  <si>
    <r>
      <rPr>
        <sz val="14"/>
        <color theme="1"/>
        <rFont val="Assistant Light"/>
      </rPr>
      <t xml:space="preserve">
Our team has developed this calculator to assist businesses using Sitecore or other large CMS platforms. It helps them understand the time they currently spend or could potentially allocate to Business as Usual (BAU) tasks. The calculator is based on our customer research and provides insights into industry norms.
</t>
    </r>
    <r>
      <rPr>
        <b/>
        <sz val="14"/>
        <color theme="1"/>
        <rFont val="Assistant Light"/>
      </rPr>
      <t xml:space="preserve">
</t>
    </r>
    <r>
      <rPr>
        <sz val="14"/>
        <color rgb="FFFD5D47"/>
        <rFont val="Assistant SemiBold"/>
      </rPr>
      <t>How to use the calculator?</t>
    </r>
    <r>
      <rPr>
        <sz val="14"/>
        <color theme="1"/>
        <rFont val="Assistant Light"/>
      </rPr>
      <t xml:space="preserve">
Below we explain the logic of the calculator and the various sections.
</t>
    </r>
    <r>
      <rPr>
        <sz val="14"/>
        <color theme="1"/>
        <rFont val="Assistant SemiBold"/>
      </rPr>
      <t>Roles:</t>
    </r>
    <r>
      <rPr>
        <b/>
        <sz val="14"/>
        <color theme="1"/>
        <rFont val="Assistant Light"/>
      </rPr>
      <t xml:space="preserve"> </t>
    </r>
    <r>
      <rPr>
        <sz val="14"/>
        <color theme="1"/>
        <rFont val="Assistant Light"/>
      </rPr>
      <t xml:space="preserve">The calculator identifies the key roles required in your SRE/Platform Engineering and Development teams to effectively manage a Sitecore platform. These roles are listed at the top of the calculator.
</t>
    </r>
    <r>
      <rPr>
        <sz val="14"/>
        <color theme="1"/>
        <rFont val="Assistant SemiBold"/>
      </rPr>
      <t>WebOps Tasks:</t>
    </r>
    <r>
      <rPr>
        <b/>
        <sz val="14"/>
        <color theme="1"/>
        <rFont val="Assistant Light"/>
      </rPr>
      <t xml:space="preserve"> </t>
    </r>
    <r>
      <rPr>
        <sz val="14"/>
        <color theme="1"/>
        <rFont val="Assistant Light"/>
      </rPr>
      <t xml:space="preserve">The calculator provides a list of standardized WebOps tasks that your BAU team typically performs to deliver BAU activities. The effort required for each task is based on our prior research, reflecting the effort before utilizing the Dataweavers Web Ops Platform. These are listed on the left under categories.
The task categories include:
• Monthly Improvement Activities &amp; Release Cycle Support
• Incidents &amp; Service Requests
• Quartey Improvement Cycles
• 24x7  A/H Service Support 
</t>
    </r>
    <r>
      <rPr>
        <sz val="14"/>
        <color theme="1"/>
        <rFont val="Assistant SemiBold"/>
      </rPr>
      <t>Effort Hours</t>
    </r>
    <r>
      <rPr>
        <b/>
        <sz val="14"/>
        <color theme="1"/>
        <rFont val="Assistant Light"/>
      </rPr>
      <t>:</t>
    </r>
    <r>
      <rPr>
        <sz val="14"/>
        <color theme="1"/>
        <rFont val="Assistant Light"/>
      </rPr>
      <t xml:space="preserve"> The calculator displays the monthly effort hours for each activity or task across various skill sets. The first column “Count” represents the count of typical activities. For example, "Release Cycle Management" has a count of 2, indicating an average of 2 releases per month.
</t>
    </r>
    <r>
      <rPr>
        <sz val="14"/>
        <color theme="1"/>
        <rFont val="Assistant SemiBold"/>
      </rPr>
      <t>Customization</t>
    </r>
    <r>
      <rPr>
        <b/>
        <sz val="14"/>
        <color theme="1"/>
        <rFont val="Assistant Light"/>
      </rPr>
      <t>:</t>
    </r>
    <r>
      <rPr>
        <sz val="14"/>
        <color theme="1"/>
        <rFont val="Assistant Light"/>
      </rPr>
      <t xml:space="preserve"> To use the calculator, update the yellow “Counts” with values that reflect your specific environment and requirements. Modify these values according to your reality and expectations. 
</t>
    </r>
    <r>
      <rPr>
        <sz val="14"/>
        <color theme="1"/>
        <rFont val="Assistant SemiBold"/>
      </rPr>
      <t xml:space="preserve">BAU Ops Totals: </t>
    </r>
    <r>
      <rPr>
        <sz val="14"/>
        <color theme="1"/>
        <rFont val="Assistant Light"/>
      </rPr>
      <t>The total BAU Ops Effort appears at the bottom of the sheet, providing a comprehensive overview of the total effort required for BAU tasks.
Feel free to explore the calculator and gain insights into your BAU efforts. Should you have any questions or require further assistance, please don't hesitate to reach out to our team.
Copyright © 2022 Dataweavers Pty Ltd</t>
    </r>
  </si>
  <si>
    <r>
      <t>RBAC/Security Management</t>
    </r>
    <r>
      <rPr>
        <sz val="12"/>
        <rFont val="Assistant SemiBold"/>
      </rPr>
      <t> </t>
    </r>
  </si>
  <si>
    <r>
      <t>Application Maintenance</t>
    </r>
    <r>
      <rPr>
        <sz val="12"/>
        <rFont val="Assistant SemiBold"/>
      </rPr>
      <t> </t>
    </r>
  </si>
  <si>
    <r>
      <t>Critical Incident Resolution</t>
    </r>
    <r>
      <rPr>
        <sz val="11"/>
        <rFont val="Assistant SemiBold"/>
      </rPr>
      <t> </t>
    </r>
  </si>
  <si>
    <r>
      <t>New / Altered Infra Requirements</t>
    </r>
    <r>
      <rPr>
        <sz val="12"/>
        <rFont val="Assistant SemiBold"/>
      </rPr>
      <t> </t>
    </r>
  </si>
  <si>
    <t>Copyright © 2022 Dataweavers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</si>
</sst>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font>
      <sz val="11"/>
      <color theme="1"/>
      <name val="Calibri"/>
      <family val="2"/>
      <scheme val="minor"/>
    </font>
    <font>
      <sz val="11"/>
      <color theme="1"/>
      <name val="Calibri"/>
      <family val="2"/>
      <scheme val="minor"/>
    </font>
    <font>
      <sz val="11"/>
      <color theme="1"/>
      <name val="Assistant Medium"/>
    </font>
    <font>
      <sz val="26"/>
      <color theme="0"/>
      <name val="Assistant Medium"/>
    </font>
    <font>
      <sz val="11"/>
      <color theme="0"/>
      <name val="Assistant Medium"/>
    </font>
    <font>
      <sz val="14"/>
      <color theme="1"/>
      <name val="Assistant Medium"/>
    </font>
    <font>
      <sz val="14"/>
      <color theme="1"/>
      <name val="Assistant SemiBold"/>
    </font>
    <font>
      <sz val="14"/>
      <color rgb="FFFD5D47"/>
      <name val="Assistant SemiBold"/>
    </font>
    <font>
      <sz val="14"/>
      <color theme="1"/>
      <name val="Assistant Light"/>
    </font>
    <font>
      <b/>
      <sz val="14"/>
      <color theme="1"/>
      <name val="Assistant Light"/>
    </font>
    <font>
      <sz val="11"/>
      <color theme="1"/>
      <name val="Assistant Light"/>
    </font>
    <font>
      <b/>
      <sz val="11"/>
      <color theme="1"/>
      <name val="Assistant Light"/>
    </font>
    <font>
      <b/>
      <sz val="11"/>
      <name val="Assistant Light"/>
    </font>
    <font>
      <b/>
      <sz val="16"/>
      <color theme="1"/>
      <name val="Assistant Light"/>
    </font>
    <font>
      <b/>
      <sz val="16"/>
      <color theme="0"/>
      <name val="Assistant SemiBold"/>
    </font>
    <font>
      <sz val="11"/>
      <color theme="1"/>
      <name val="Assistant SemiBold"/>
    </font>
    <font>
      <b/>
      <sz val="12"/>
      <color theme="0"/>
      <name val="Assistant SemiBold"/>
    </font>
    <font>
      <b/>
      <sz val="11"/>
      <color theme="1"/>
      <name val="Assistant SemiBold"/>
    </font>
    <font>
      <sz val="12"/>
      <name val="Assistant SemiBold"/>
    </font>
    <font>
      <sz val="11"/>
      <name val="Assistant SemiBold"/>
    </font>
    <font>
      <sz val="11"/>
      <color theme="0"/>
      <name val="Assistant Light"/>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
      <patternFill patternType="solid">
        <fgColor theme="1"/>
        <bgColor indexed="64"/>
      </patternFill>
    </fill>
  </fills>
  <borders count="25">
    <border>
      <left/>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rgb="FF131F36"/>
      </top>
      <bottom style="thin">
        <color indexed="64"/>
      </bottom>
      <diagonal/>
    </border>
    <border>
      <left style="thin">
        <color rgb="FF131F36"/>
      </left>
      <right/>
      <top/>
      <bottom/>
      <diagonal/>
    </border>
    <border>
      <left style="thin">
        <color rgb="FF131F36"/>
      </left>
      <right/>
      <top style="thin">
        <color rgb="FF131F36"/>
      </top>
      <bottom/>
      <diagonal/>
    </border>
    <border>
      <left/>
      <right style="thin">
        <color rgb="FF131F36"/>
      </right>
      <top style="thin">
        <color rgb="FF131F36"/>
      </top>
      <bottom/>
      <diagonal/>
    </border>
    <border>
      <left style="thin">
        <color indexed="64"/>
      </left>
      <right style="thin">
        <color rgb="FF131F36"/>
      </right>
      <top style="thin">
        <color rgb="FF131F36"/>
      </top>
      <bottom style="thin">
        <color indexed="64"/>
      </bottom>
      <diagonal/>
    </border>
    <border>
      <left style="thin">
        <color indexed="64"/>
      </left>
      <right/>
      <top style="thin">
        <color rgb="FF131F36"/>
      </top>
      <bottom style="thin">
        <color indexed="64"/>
      </bottom>
      <diagonal/>
    </border>
    <border>
      <left style="thin">
        <color rgb="FF131F36"/>
      </left>
      <right style="thin">
        <color indexed="64"/>
      </right>
      <top style="thin">
        <color rgb="FF131F36"/>
      </top>
      <bottom style="thin">
        <color indexed="64"/>
      </bottom>
      <diagonal/>
    </border>
    <border>
      <left/>
      <right/>
      <top style="thin">
        <color rgb="FF131F36"/>
      </top>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2" fillId="0" borderId="0" xfId="0" applyFont="1"/>
    <xf numFmtId="0" fontId="10" fillId="0" borderId="8"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1" xfId="0" applyFont="1" applyBorder="1" applyAlignment="1">
      <alignment horizontal="center" vertical="center"/>
    </xf>
    <xf numFmtId="1" fontId="10" fillId="0" borderId="0" xfId="0" applyNumberFormat="1" applyFont="1" applyAlignment="1">
      <alignment horizontal="center" vertical="center"/>
    </xf>
    <xf numFmtId="0" fontId="10" fillId="0" borderId="14" xfId="0" applyFont="1" applyBorder="1" applyAlignment="1">
      <alignment horizontal="left" vertical="center" wrapText="1" indent="1"/>
    </xf>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 fontId="10" fillId="2" borderId="0" xfId="0" applyNumberFormat="1" applyFont="1" applyFill="1" applyAlignment="1">
      <alignment horizontal="center" vertical="center"/>
    </xf>
    <xf numFmtId="0" fontId="10" fillId="2" borderId="8" xfId="0" applyFont="1" applyFill="1" applyBorder="1" applyAlignment="1">
      <alignment horizontal="left" vertical="center" wrapText="1" indent="1"/>
    </xf>
    <xf numFmtId="0" fontId="12"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0" xfId="0" applyFont="1" applyFill="1" applyAlignment="1">
      <alignment horizontal="center" vertical="center"/>
    </xf>
    <xf numFmtId="0" fontId="11" fillId="3" borderId="8" xfId="0" applyFont="1" applyFill="1" applyBorder="1" applyAlignment="1">
      <alignment horizontal="left" vertical="center" wrapText="1" indent="1"/>
    </xf>
    <xf numFmtId="0" fontId="10" fillId="0" borderId="14"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left" vertical="center" indent="1"/>
    </xf>
    <xf numFmtId="0" fontId="10" fillId="4" borderId="16"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left" vertical="center" wrapText="1" indent="1"/>
    </xf>
    <xf numFmtId="0" fontId="10" fillId="0" borderId="0" xfId="0" applyFont="1" applyAlignment="1">
      <alignment horizontal="center"/>
    </xf>
    <xf numFmtId="0" fontId="13" fillId="0" borderId="8" xfId="0" applyFont="1" applyBorder="1" applyAlignment="1">
      <alignment horizontal="left" vertical="center" wrapText="1" indent="1"/>
    </xf>
    <xf numFmtId="0" fontId="10" fillId="0" borderId="10" xfId="0" applyFont="1" applyBorder="1" applyAlignment="1">
      <alignment horizontal="center"/>
    </xf>
    <xf numFmtId="0" fontId="13" fillId="0" borderId="11" xfId="0" applyFont="1" applyBorder="1" applyAlignment="1">
      <alignment horizontal="left" vertical="center" wrapText="1" indent="1"/>
    </xf>
    <xf numFmtId="0" fontId="17" fillId="0" borderId="14" xfId="0" applyFont="1" applyBorder="1" applyAlignment="1">
      <alignment horizontal="left" indent="1"/>
    </xf>
    <xf numFmtId="0" fontId="17" fillId="0" borderId="1" xfId="0" applyFont="1" applyBorder="1" applyAlignment="1">
      <alignment horizontal="left" indent="1"/>
    </xf>
    <xf numFmtId="44" fontId="15" fillId="0" borderId="0" xfId="1" applyFont="1" applyFill="1" applyBorder="1" applyAlignment="1">
      <alignment horizontal="left" wrapText="1" indent="1"/>
    </xf>
    <xf numFmtId="0" fontId="15" fillId="0" borderId="8" xfId="0" applyFont="1" applyBorder="1" applyAlignment="1">
      <alignment horizontal="left" vertical="center" wrapText="1" indent="1"/>
    </xf>
    <xf numFmtId="44" fontId="15" fillId="0" borderId="0" xfId="0" applyNumberFormat="1" applyFont="1" applyAlignment="1">
      <alignment horizontal="left" wrapText="1" indent="1"/>
    </xf>
    <xf numFmtId="9" fontId="15" fillId="0" borderId="8" xfId="0" applyNumberFormat="1" applyFont="1" applyBorder="1" applyAlignment="1">
      <alignment horizontal="left" vertical="center" wrapText="1" indent="1"/>
    </xf>
    <xf numFmtId="44" fontId="17" fillId="0" borderId="0" xfId="0" applyNumberFormat="1" applyFont="1" applyAlignment="1">
      <alignment horizontal="left" wrapText="1" indent="1"/>
    </xf>
    <xf numFmtId="0" fontId="17" fillId="0" borderId="14" xfId="0" applyFont="1" applyBorder="1" applyAlignment="1">
      <alignment horizontal="left" vertical="center" indent="1"/>
    </xf>
    <xf numFmtId="0" fontId="17" fillId="0" borderId="8" xfId="0" applyFont="1" applyBorder="1" applyAlignment="1">
      <alignment horizontal="left" vertical="center" wrapText="1" indent="1"/>
    </xf>
    <xf numFmtId="0" fontId="17" fillId="2" borderId="14" xfId="0" applyFont="1" applyFill="1" applyBorder="1" applyAlignment="1">
      <alignment horizontal="left" vertical="center" indent="1"/>
    </xf>
    <xf numFmtId="0" fontId="17" fillId="2" borderId="1" xfId="0" applyFont="1" applyFill="1" applyBorder="1" applyAlignment="1">
      <alignment horizontal="left" vertical="center" indent="1"/>
    </xf>
    <xf numFmtId="44" fontId="17" fillId="2" borderId="0" xfId="0" applyNumberFormat="1" applyFont="1" applyFill="1" applyAlignment="1">
      <alignment horizontal="left" vertical="center" wrapText="1" indent="1"/>
    </xf>
    <xf numFmtId="0" fontId="17" fillId="2" borderId="8" xfId="0" applyFont="1" applyFill="1" applyBorder="1" applyAlignment="1">
      <alignment horizontal="left" vertical="center" wrapText="1" indent="1"/>
    </xf>
    <xf numFmtId="0" fontId="15" fillId="0" borderId="14" xfId="0" applyFont="1" applyBorder="1" applyAlignment="1">
      <alignment horizontal="left" vertical="center" indent="1"/>
    </xf>
    <xf numFmtId="0" fontId="15" fillId="2" borderId="14" xfId="0" applyFont="1" applyFill="1" applyBorder="1" applyAlignment="1">
      <alignment horizontal="left" vertical="center" wrapText="1" indent="1"/>
    </xf>
    <xf numFmtId="0" fontId="15" fillId="2" borderId="14" xfId="0" applyFont="1" applyFill="1" applyBorder="1" applyAlignment="1">
      <alignment horizontal="left" vertical="center" indent="1"/>
    </xf>
    <xf numFmtId="0" fontId="17" fillId="3" borderId="14" xfId="0" applyFont="1" applyFill="1" applyBorder="1" applyAlignment="1">
      <alignment horizontal="left" vertical="center" indent="1"/>
    </xf>
    <xf numFmtId="0" fontId="17" fillId="0" borderId="7" xfId="0" applyFont="1" applyBorder="1" applyAlignment="1">
      <alignment horizontal="left" indent="1"/>
    </xf>
    <xf numFmtId="0" fontId="17" fillId="0" borderId="9" xfId="0" applyFont="1" applyBorder="1" applyAlignment="1">
      <alignment horizontal="left" indent="1"/>
    </xf>
    <xf numFmtId="0" fontId="5" fillId="0" borderId="5" xfId="0" applyFont="1" applyBorder="1" applyAlignment="1">
      <alignment horizontal="left" vertical="top" wrapText="1" indent="1"/>
    </xf>
    <xf numFmtId="0" fontId="5" fillId="0" borderId="3" xfId="0" applyFont="1" applyBorder="1" applyAlignment="1">
      <alignment horizontal="left" vertical="top" indent="1"/>
    </xf>
    <xf numFmtId="0" fontId="5" fillId="0" borderId="4" xfId="0" applyFont="1" applyBorder="1" applyAlignment="1">
      <alignment horizontal="left" vertical="top" indent="1"/>
    </xf>
    <xf numFmtId="0" fontId="5" fillId="0" borderId="7" xfId="0" applyFont="1" applyBorder="1" applyAlignment="1">
      <alignment horizontal="left" vertical="top" indent="1"/>
    </xf>
    <xf numFmtId="0" fontId="5" fillId="0" borderId="0" xfId="0" applyFont="1" applyAlignment="1">
      <alignment horizontal="left" vertical="top" indent="1"/>
    </xf>
    <xf numFmtId="0" fontId="5" fillId="0" borderId="2" xfId="0" applyFont="1" applyBorder="1" applyAlignment="1">
      <alignment horizontal="left" vertical="top" indent="1"/>
    </xf>
    <xf numFmtId="0" fontId="5" fillId="0" borderId="9" xfId="0" applyFont="1" applyBorder="1" applyAlignment="1">
      <alignment horizontal="left" vertical="top" indent="1"/>
    </xf>
    <xf numFmtId="0" fontId="5" fillId="0" borderId="10" xfId="0" applyFont="1" applyBorder="1" applyAlignment="1">
      <alignment horizontal="left" vertical="top" indent="1"/>
    </xf>
    <xf numFmtId="0" fontId="5" fillId="0" borderId="12" xfId="0" applyFont="1" applyBorder="1" applyAlignment="1">
      <alignment horizontal="left" vertical="top" indent="1"/>
    </xf>
    <xf numFmtId="0" fontId="20" fillId="5" borderId="0" xfId="0" applyFont="1" applyFill="1" applyAlignment="1">
      <alignment horizontal="left" indent="1"/>
    </xf>
    <xf numFmtId="0" fontId="20" fillId="5" borderId="0" xfId="0" applyFont="1" applyFill="1" applyAlignment="1">
      <alignment horizontal="left" vertical="center" wrapText="1" indent="1"/>
    </xf>
    <xf numFmtId="0" fontId="15" fillId="5" borderId="0" xfId="0" applyFont="1" applyFill="1" applyAlignment="1">
      <alignment horizontal="left" indent="1"/>
    </xf>
    <xf numFmtId="0" fontId="14" fillId="5" borderId="19" xfId="0" applyFont="1" applyFill="1" applyBorder="1" applyAlignment="1">
      <alignment horizontal="left" indent="1"/>
    </xf>
    <xf numFmtId="0" fontId="14" fillId="5" borderId="24" xfId="0" applyFont="1" applyFill="1" applyBorder="1" applyAlignment="1">
      <alignment horizontal="left" indent="1"/>
    </xf>
    <xf numFmtId="0" fontId="14" fillId="5" borderId="17" xfId="0" applyFont="1" applyFill="1" applyBorder="1" applyAlignment="1">
      <alignment horizontal="left" indent="1"/>
    </xf>
    <xf numFmtId="0" fontId="14" fillId="5" borderId="20" xfId="0" applyFont="1" applyFill="1" applyBorder="1" applyAlignment="1">
      <alignment horizontal="left" indent="1"/>
    </xf>
    <xf numFmtId="0" fontId="15" fillId="5" borderId="18" xfId="0" applyFont="1" applyFill="1" applyBorder="1" applyAlignment="1">
      <alignment horizontal="left" indent="1"/>
    </xf>
    <xf numFmtId="0" fontId="15" fillId="5" borderId="0" xfId="0" applyFont="1" applyFill="1" applyAlignment="1">
      <alignment horizontal="left" vertical="center" indent="1"/>
    </xf>
    <xf numFmtId="0" fontId="16" fillId="5" borderId="22" xfId="0" applyFont="1" applyFill="1" applyBorder="1" applyAlignment="1">
      <alignment horizontal="left" vertical="center" indent="1"/>
    </xf>
    <xf numFmtId="0" fontId="16" fillId="5" borderId="23" xfId="0" applyFont="1" applyFill="1" applyBorder="1" applyAlignment="1">
      <alignment horizontal="left" vertical="center" wrapText="1"/>
    </xf>
    <xf numFmtId="0" fontId="16" fillId="5" borderId="13" xfId="0" applyFont="1" applyFill="1" applyBorder="1" applyAlignment="1">
      <alignment horizontal="left" vertical="center" wrapText="1"/>
    </xf>
    <xf numFmtId="0" fontId="16" fillId="5" borderId="21" xfId="0" applyFont="1" applyFill="1" applyBorder="1" applyAlignment="1">
      <alignment horizontal="left" vertical="center" wrapText="1" indent="1"/>
    </xf>
    <xf numFmtId="0" fontId="10" fillId="5" borderId="0" xfId="0" applyFont="1" applyFill="1" applyAlignment="1">
      <alignment horizontal="left" indent="1"/>
    </xf>
    <xf numFmtId="0" fontId="15" fillId="5" borderId="0" xfId="0" applyFont="1" applyFill="1" applyAlignment="1">
      <alignment horizontal="left" vertical="center"/>
    </xf>
    <xf numFmtId="0" fontId="10" fillId="5" borderId="0" xfId="0" applyFont="1" applyFill="1" applyAlignment="1">
      <alignment horizontal="left" wrapText="1" indent="1"/>
    </xf>
    <xf numFmtId="0" fontId="16" fillId="5" borderId="5"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4" fillId="5" borderId="6" xfId="0" applyFont="1" applyFill="1" applyBorder="1" applyAlignment="1">
      <alignment horizontal="left" vertical="center" wrapText="1" indent="1"/>
    </xf>
    <xf numFmtId="0" fontId="10" fillId="5" borderId="0" xfId="0" applyFont="1" applyFill="1" applyAlignment="1">
      <alignment horizontal="left" vertical="center" wrapText="1" indent="1"/>
    </xf>
    <xf numFmtId="0" fontId="20" fillId="5" borderId="0" xfId="0" applyFont="1" applyFill="1" applyAlignment="1">
      <alignment horizontal="left"/>
    </xf>
    <xf numFmtId="0" fontId="2" fillId="5" borderId="0" xfId="0" applyFont="1" applyFill="1"/>
    <xf numFmtId="0" fontId="3" fillId="5" borderId="0" xfId="0" applyFont="1" applyFill="1" applyAlignment="1">
      <alignment horizontal="left" vertical="center"/>
    </xf>
    <xf numFmtId="0" fontId="4" fillId="5"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131F36"/>
      <color rgb="FFFEC0B8"/>
      <color rgb="FFFD5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18</xdr:col>
      <xdr:colOff>384722</xdr:colOff>
      <xdr:row>62</xdr:row>
      <xdr:rowOff>152400</xdr:rowOff>
    </xdr:to>
    <xdr:pic>
      <xdr:nvPicPr>
        <xdr:cNvPr id="6" name="Picture 5" descr="A screenshot of a computer&#10;&#10;Description automatically generated with medium confidence">
          <a:extLst>
            <a:ext uri="{FF2B5EF4-FFF2-40B4-BE49-F238E27FC236}">
              <a16:creationId xmlns:a16="http://schemas.microsoft.com/office/drawing/2014/main" id="{3A55193C-AAB6-3B40-AFCC-C6EFA5512878}"/>
            </a:ext>
          </a:extLst>
        </xdr:cNvPr>
        <xdr:cNvPicPr>
          <a:picLocks noChangeAspect="1"/>
        </xdr:cNvPicPr>
      </xdr:nvPicPr>
      <xdr:blipFill>
        <a:blip xmlns:r="http://schemas.openxmlformats.org/officeDocument/2006/relationships" r:embed="rId1"/>
        <a:stretch>
          <a:fillRect/>
        </a:stretch>
      </xdr:blipFill>
      <xdr:spPr>
        <a:xfrm>
          <a:off x="0" y="8877300"/>
          <a:ext cx="11217822" cy="2324100"/>
        </a:xfrm>
        <a:prstGeom prst="rect">
          <a:avLst/>
        </a:prstGeom>
        <a:ln>
          <a:solidFill>
            <a:schemeClr val="tx1"/>
          </a:solidFill>
        </a:ln>
      </xdr:spPr>
    </xdr:pic>
    <xdr:clientData/>
  </xdr:twoCellAnchor>
  <xdr:twoCellAnchor>
    <xdr:from>
      <xdr:col>7</xdr:col>
      <xdr:colOff>161925</xdr:colOff>
      <xdr:row>61</xdr:row>
      <xdr:rowOff>66675</xdr:rowOff>
    </xdr:from>
    <xdr:to>
      <xdr:col>7</xdr:col>
      <xdr:colOff>523875</xdr:colOff>
      <xdr:row>67</xdr:row>
      <xdr:rowOff>161925</xdr:rowOff>
    </xdr:to>
    <xdr:cxnSp macro="">
      <xdr:nvCxnSpPr>
        <xdr:cNvPr id="8" name="Connector: Elbow 7">
          <a:extLst>
            <a:ext uri="{FF2B5EF4-FFF2-40B4-BE49-F238E27FC236}">
              <a16:creationId xmlns:a16="http://schemas.microsoft.com/office/drawing/2014/main" id="{2C3C319C-7C8B-1F0F-FFAA-BDE4FCBAA8D7}"/>
            </a:ext>
          </a:extLst>
        </xdr:cNvPr>
        <xdr:cNvCxnSpPr/>
      </xdr:nvCxnSpPr>
      <xdr:spPr>
        <a:xfrm rot="16200000" flipH="1">
          <a:off x="3409950" y="11344275"/>
          <a:ext cx="1181100" cy="361950"/>
        </a:xfrm>
        <a:prstGeom prst="bentConnector3">
          <a:avLst>
            <a:gd name="adj1" fmla="val 100000"/>
          </a:avLst>
        </a:prstGeom>
        <a:ln w="349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581025</xdr:colOff>
      <xdr:row>67</xdr:row>
      <xdr:rowOff>6351</xdr:rowOff>
    </xdr:from>
    <xdr:to>
      <xdr:col>10</xdr:col>
      <xdr:colOff>257175</xdr:colOff>
      <xdr:row>68</xdr:row>
      <xdr:rowOff>104776</xdr:rowOff>
    </xdr:to>
    <xdr:sp macro="" textlink="">
      <xdr:nvSpPr>
        <xdr:cNvPr id="12" name="TextBox 11">
          <a:extLst>
            <a:ext uri="{FF2B5EF4-FFF2-40B4-BE49-F238E27FC236}">
              <a16:creationId xmlns:a16="http://schemas.microsoft.com/office/drawing/2014/main" id="{BF66CE8A-A49F-7BC5-F6B5-27624FF8895A}"/>
            </a:ext>
          </a:extLst>
        </xdr:cNvPr>
        <xdr:cNvSpPr txBox="1"/>
      </xdr:nvSpPr>
      <xdr:spPr>
        <a:xfrm>
          <a:off x="4238625" y="11960226"/>
          <a:ext cx="15049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Add your count values</a:t>
          </a:r>
        </a:p>
      </xdr:txBody>
    </xdr:sp>
    <xdr:clientData/>
  </xdr:twoCellAnchor>
  <xdr:twoCellAnchor>
    <xdr:from>
      <xdr:col>18</xdr:col>
      <xdr:colOff>590550</xdr:colOff>
      <xdr:row>53</xdr:row>
      <xdr:rowOff>95250</xdr:rowOff>
    </xdr:from>
    <xdr:to>
      <xdr:col>20</xdr:col>
      <xdr:colOff>190500</xdr:colOff>
      <xdr:row>53</xdr:row>
      <xdr:rowOff>95250</xdr:rowOff>
    </xdr:to>
    <xdr:cxnSp macro="">
      <xdr:nvCxnSpPr>
        <xdr:cNvPr id="13" name="Connector: Elbow 12">
          <a:extLst>
            <a:ext uri="{FF2B5EF4-FFF2-40B4-BE49-F238E27FC236}">
              <a16:creationId xmlns:a16="http://schemas.microsoft.com/office/drawing/2014/main" id="{15ECD682-BCB7-42EE-A924-DEF837A7CE34}"/>
            </a:ext>
          </a:extLst>
        </xdr:cNvPr>
        <xdr:cNvCxnSpPr/>
      </xdr:nvCxnSpPr>
      <xdr:spPr>
        <a:xfrm>
          <a:off x="10953750" y="9515475"/>
          <a:ext cx="1047750" cy="0"/>
        </a:xfrm>
        <a:prstGeom prst="straightConnector1">
          <a:avLst/>
        </a:prstGeom>
        <a:ln w="349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215900</xdr:colOff>
      <xdr:row>52</xdr:row>
      <xdr:rowOff>171451</xdr:rowOff>
    </xdr:from>
    <xdr:to>
      <xdr:col>22</xdr:col>
      <xdr:colOff>501650</xdr:colOff>
      <xdr:row>54</xdr:row>
      <xdr:rowOff>82551</xdr:rowOff>
    </xdr:to>
    <xdr:sp macro="" textlink="">
      <xdr:nvSpPr>
        <xdr:cNvPr id="17" name="TextBox 16">
          <a:extLst>
            <a:ext uri="{FF2B5EF4-FFF2-40B4-BE49-F238E27FC236}">
              <a16:creationId xmlns:a16="http://schemas.microsoft.com/office/drawing/2014/main" id="{86D601C0-C742-4EF7-A79F-6BED31964C2E}"/>
            </a:ext>
          </a:extLst>
        </xdr:cNvPr>
        <xdr:cNvSpPr txBox="1"/>
      </xdr:nvSpPr>
      <xdr:spPr>
        <a:xfrm>
          <a:off x="12026900" y="9410701"/>
          <a:ext cx="1504950"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Roles</a:t>
          </a:r>
        </a:p>
      </xdr:txBody>
    </xdr:sp>
    <xdr:clientData/>
  </xdr:twoCellAnchor>
  <xdr:twoCellAnchor>
    <xdr:from>
      <xdr:col>15</xdr:col>
      <xdr:colOff>342900</xdr:colOff>
      <xdr:row>62</xdr:row>
      <xdr:rowOff>85725</xdr:rowOff>
    </xdr:from>
    <xdr:to>
      <xdr:col>16</xdr:col>
      <xdr:colOff>514350</xdr:colOff>
      <xdr:row>66</xdr:row>
      <xdr:rowOff>28575</xdr:rowOff>
    </xdr:to>
    <xdr:cxnSp macro="">
      <xdr:nvCxnSpPr>
        <xdr:cNvPr id="18" name="Connector: Elbow 12">
          <a:extLst>
            <a:ext uri="{FF2B5EF4-FFF2-40B4-BE49-F238E27FC236}">
              <a16:creationId xmlns:a16="http://schemas.microsoft.com/office/drawing/2014/main" id="{D437170F-9F56-42D2-B45D-AD78C73FBAB0}"/>
            </a:ext>
          </a:extLst>
        </xdr:cNvPr>
        <xdr:cNvCxnSpPr/>
      </xdr:nvCxnSpPr>
      <xdr:spPr>
        <a:xfrm>
          <a:off x="8877300" y="11134725"/>
          <a:ext cx="781050" cy="666750"/>
        </a:xfrm>
        <a:prstGeom prst="straightConnector1">
          <a:avLst/>
        </a:prstGeom>
        <a:ln w="349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577849</xdr:colOff>
      <xdr:row>65</xdr:row>
      <xdr:rowOff>101601</xdr:rowOff>
    </xdr:from>
    <xdr:to>
      <xdr:col>19</xdr:col>
      <xdr:colOff>333374</xdr:colOff>
      <xdr:row>67</xdr:row>
      <xdr:rowOff>15876</xdr:rowOff>
    </xdr:to>
    <xdr:sp macro="" textlink="">
      <xdr:nvSpPr>
        <xdr:cNvPr id="20" name="TextBox 19">
          <a:extLst>
            <a:ext uri="{FF2B5EF4-FFF2-40B4-BE49-F238E27FC236}">
              <a16:creationId xmlns:a16="http://schemas.microsoft.com/office/drawing/2014/main" id="{BACADB40-BAF4-4DAE-BDD5-369C9787CC41}"/>
            </a:ext>
          </a:extLst>
        </xdr:cNvPr>
        <xdr:cNvSpPr txBox="1"/>
      </xdr:nvSpPr>
      <xdr:spPr>
        <a:xfrm>
          <a:off x="9721849" y="11693526"/>
          <a:ext cx="18129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Average Industry norms</a:t>
          </a:r>
        </a:p>
      </xdr:txBody>
    </xdr:sp>
    <xdr:clientData/>
  </xdr:twoCellAnchor>
  <xdr:twoCellAnchor>
    <xdr:from>
      <xdr:col>4</xdr:col>
      <xdr:colOff>133350</xdr:colOff>
      <xdr:row>62</xdr:row>
      <xdr:rowOff>57150</xdr:rowOff>
    </xdr:from>
    <xdr:to>
      <xdr:col>4</xdr:col>
      <xdr:colOff>133350</xdr:colOff>
      <xdr:row>66</xdr:row>
      <xdr:rowOff>114300</xdr:rowOff>
    </xdr:to>
    <xdr:cxnSp macro="">
      <xdr:nvCxnSpPr>
        <xdr:cNvPr id="21" name="Connector: Elbow 12">
          <a:extLst>
            <a:ext uri="{FF2B5EF4-FFF2-40B4-BE49-F238E27FC236}">
              <a16:creationId xmlns:a16="http://schemas.microsoft.com/office/drawing/2014/main" id="{D556C555-78A8-4498-B680-B2BF98B0A656}"/>
            </a:ext>
          </a:extLst>
        </xdr:cNvPr>
        <xdr:cNvCxnSpPr/>
      </xdr:nvCxnSpPr>
      <xdr:spPr>
        <a:xfrm>
          <a:off x="1962150" y="11106150"/>
          <a:ext cx="0" cy="781050"/>
        </a:xfrm>
        <a:prstGeom prst="straightConnector1">
          <a:avLst/>
        </a:prstGeom>
        <a:ln w="349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73025</xdr:colOff>
      <xdr:row>67</xdr:row>
      <xdr:rowOff>9526</xdr:rowOff>
    </xdr:from>
    <xdr:to>
      <xdr:col>5</xdr:col>
      <xdr:colOff>358775</xdr:colOff>
      <xdr:row>68</xdr:row>
      <xdr:rowOff>101601</xdr:rowOff>
    </xdr:to>
    <xdr:sp macro="" textlink="">
      <xdr:nvSpPr>
        <xdr:cNvPr id="25" name="TextBox 24">
          <a:extLst>
            <a:ext uri="{FF2B5EF4-FFF2-40B4-BE49-F238E27FC236}">
              <a16:creationId xmlns:a16="http://schemas.microsoft.com/office/drawing/2014/main" id="{4535C8AD-8254-44E3-9EB4-BF59E73121C9}"/>
            </a:ext>
          </a:extLst>
        </xdr:cNvPr>
        <xdr:cNvSpPr txBox="1"/>
      </xdr:nvSpPr>
      <xdr:spPr>
        <a:xfrm>
          <a:off x="1292225" y="11963401"/>
          <a:ext cx="1504950"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Activity and Category</a:t>
          </a:r>
        </a:p>
      </xdr:txBody>
    </xdr:sp>
    <xdr:clientData/>
  </xdr:twoCellAnchor>
  <xdr:twoCellAnchor editAs="oneCell">
    <xdr:from>
      <xdr:col>0</xdr:col>
      <xdr:colOff>391887</xdr:colOff>
      <xdr:row>0</xdr:row>
      <xdr:rowOff>87086</xdr:rowOff>
    </xdr:from>
    <xdr:to>
      <xdr:col>5</xdr:col>
      <xdr:colOff>76200</xdr:colOff>
      <xdr:row>0</xdr:row>
      <xdr:rowOff>823862</xdr:rowOff>
    </xdr:to>
    <xdr:pic>
      <xdr:nvPicPr>
        <xdr:cNvPr id="3" name="Picture 2">
          <a:extLst>
            <a:ext uri="{FF2B5EF4-FFF2-40B4-BE49-F238E27FC236}">
              <a16:creationId xmlns:a16="http://schemas.microsoft.com/office/drawing/2014/main" id="{39A0B670-A46D-3BEE-37EE-669A34342A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887" y="87086"/>
          <a:ext cx="3135084" cy="73677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4BE83-3B7B-44C3-AD99-AA8168D1538D}">
  <dimension ref="B1:S63"/>
  <sheetViews>
    <sheetView showGridLines="0" zoomScale="55" zoomScaleNormal="55" workbookViewId="0">
      <selection activeCell="AH28" sqref="AH28"/>
    </sheetView>
  </sheetViews>
  <sheetFormatPr defaultColWidth="8.77734375" defaultRowHeight="13.8"/>
  <cols>
    <col min="1" max="4" width="8.77734375" style="77"/>
    <col min="5" max="5" width="15.44140625" style="77" customWidth="1"/>
    <col min="6" max="18" width="8.77734375" style="77"/>
    <col min="19" max="19" width="12" style="77" customWidth="1"/>
    <col min="20" max="16384" width="8.77734375" style="77"/>
  </cols>
  <sheetData>
    <row r="1" spans="2:19" ht="73.5" customHeight="1" thickBot="1">
      <c r="F1" s="78" t="s">
        <v>0</v>
      </c>
      <c r="G1" s="79"/>
      <c r="H1" s="79"/>
      <c r="I1" s="79"/>
      <c r="J1" s="79"/>
    </row>
    <row r="2" spans="2:19">
      <c r="B2" s="47" t="s">
        <v>48</v>
      </c>
      <c r="C2" s="48"/>
      <c r="D2" s="48"/>
      <c r="E2" s="48"/>
      <c r="F2" s="48"/>
      <c r="G2" s="48"/>
      <c r="H2" s="48"/>
      <c r="I2" s="48"/>
      <c r="J2" s="48"/>
      <c r="K2" s="48"/>
      <c r="L2" s="48"/>
      <c r="M2" s="48"/>
      <c r="N2" s="48"/>
      <c r="O2" s="48"/>
      <c r="P2" s="48"/>
      <c r="Q2" s="48"/>
      <c r="R2" s="48"/>
      <c r="S2" s="49"/>
    </row>
    <row r="3" spans="2:19">
      <c r="B3" s="50"/>
      <c r="C3" s="51"/>
      <c r="D3" s="51"/>
      <c r="E3" s="51"/>
      <c r="F3" s="51"/>
      <c r="G3" s="51"/>
      <c r="H3" s="51"/>
      <c r="I3" s="51"/>
      <c r="J3" s="51"/>
      <c r="K3" s="51"/>
      <c r="L3" s="51"/>
      <c r="M3" s="51"/>
      <c r="N3" s="51"/>
      <c r="O3" s="51"/>
      <c r="P3" s="51"/>
      <c r="Q3" s="51"/>
      <c r="R3" s="51"/>
      <c r="S3" s="52"/>
    </row>
    <row r="4" spans="2:19" ht="10.050000000000001" customHeight="1">
      <c r="B4" s="50"/>
      <c r="C4" s="51"/>
      <c r="D4" s="51"/>
      <c r="E4" s="51"/>
      <c r="F4" s="51"/>
      <c r="G4" s="51"/>
      <c r="H4" s="51"/>
      <c r="I4" s="51"/>
      <c r="J4" s="51"/>
      <c r="K4" s="51"/>
      <c r="L4" s="51"/>
      <c r="M4" s="51"/>
      <c r="N4" s="51"/>
      <c r="O4" s="51"/>
      <c r="P4" s="51"/>
      <c r="Q4" s="51"/>
      <c r="R4" s="51"/>
      <c r="S4" s="52"/>
    </row>
    <row r="5" spans="2:19">
      <c r="B5" s="50"/>
      <c r="C5" s="51"/>
      <c r="D5" s="51"/>
      <c r="E5" s="51"/>
      <c r="F5" s="51"/>
      <c r="G5" s="51"/>
      <c r="H5" s="51"/>
      <c r="I5" s="51"/>
      <c r="J5" s="51"/>
      <c r="K5" s="51"/>
      <c r="L5" s="51"/>
      <c r="M5" s="51"/>
      <c r="N5" s="51"/>
      <c r="O5" s="51"/>
      <c r="P5" s="51"/>
      <c r="Q5" s="51"/>
      <c r="R5" s="51"/>
      <c r="S5" s="52"/>
    </row>
    <row r="6" spans="2:19">
      <c r="B6" s="50"/>
      <c r="C6" s="51"/>
      <c r="D6" s="51"/>
      <c r="E6" s="51"/>
      <c r="F6" s="51"/>
      <c r="G6" s="51"/>
      <c r="H6" s="51"/>
      <c r="I6" s="51"/>
      <c r="J6" s="51"/>
      <c r="K6" s="51"/>
      <c r="L6" s="51"/>
      <c r="M6" s="51"/>
      <c r="N6" s="51"/>
      <c r="O6" s="51"/>
      <c r="P6" s="51"/>
      <c r="Q6" s="51"/>
      <c r="R6" s="51"/>
      <c r="S6" s="52"/>
    </row>
    <row r="7" spans="2:19">
      <c r="B7" s="50"/>
      <c r="C7" s="51"/>
      <c r="D7" s="51"/>
      <c r="E7" s="51"/>
      <c r="F7" s="51"/>
      <c r="G7" s="51"/>
      <c r="H7" s="51"/>
      <c r="I7" s="51"/>
      <c r="J7" s="51"/>
      <c r="K7" s="51"/>
      <c r="L7" s="51"/>
      <c r="M7" s="51"/>
      <c r="N7" s="51"/>
      <c r="O7" s="51"/>
      <c r="P7" s="51"/>
      <c r="Q7" s="51"/>
      <c r="R7" s="51"/>
      <c r="S7" s="52"/>
    </row>
    <row r="8" spans="2:19">
      <c r="B8" s="50"/>
      <c r="C8" s="51"/>
      <c r="D8" s="51"/>
      <c r="E8" s="51"/>
      <c r="F8" s="51"/>
      <c r="G8" s="51"/>
      <c r="H8" s="51"/>
      <c r="I8" s="51"/>
      <c r="J8" s="51"/>
      <c r="K8" s="51"/>
      <c r="L8" s="51"/>
      <c r="M8" s="51"/>
      <c r="N8" s="51"/>
      <c r="O8" s="51"/>
      <c r="P8" s="51"/>
      <c r="Q8" s="51"/>
      <c r="R8" s="51"/>
      <c r="S8" s="52"/>
    </row>
    <row r="9" spans="2:19">
      <c r="B9" s="50"/>
      <c r="C9" s="51"/>
      <c r="D9" s="51"/>
      <c r="E9" s="51"/>
      <c r="F9" s="51"/>
      <c r="G9" s="51"/>
      <c r="H9" s="51"/>
      <c r="I9" s="51"/>
      <c r="J9" s="51"/>
      <c r="K9" s="51"/>
      <c r="L9" s="51"/>
      <c r="M9" s="51"/>
      <c r="N9" s="51"/>
      <c r="O9" s="51"/>
      <c r="P9" s="51"/>
      <c r="Q9" s="51"/>
      <c r="R9" s="51"/>
      <c r="S9" s="52"/>
    </row>
    <row r="10" spans="2:19">
      <c r="B10" s="50"/>
      <c r="C10" s="51"/>
      <c r="D10" s="51"/>
      <c r="E10" s="51"/>
      <c r="F10" s="51"/>
      <c r="G10" s="51"/>
      <c r="H10" s="51"/>
      <c r="I10" s="51"/>
      <c r="J10" s="51"/>
      <c r="K10" s="51"/>
      <c r="L10" s="51"/>
      <c r="M10" s="51"/>
      <c r="N10" s="51"/>
      <c r="O10" s="51"/>
      <c r="P10" s="51"/>
      <c r="Q10" s="51"/>
      <c r="R10" s="51"/>
      <c r="S10" s="52"/>
    </row>
    <row r="11" spans="2:19">
      <c r="B11" s="50"/>
      <c r="C11" s="51"/>
      <c r="D11" s="51"/>
      <c r="E11" s="51"/>
      <c r="F11" s="51"/>
      <c r="G11" s="51"/>
      <c r="H11" s="51"/>
      <c r="I11" s="51"/>
      <c r="J11" s="51"/>
      <c r="K11" s="51"/>
      <c r="L11" s="51"/>
      <c r="M11" s="51"/>
      <c r="N11" s="51"/>
      <c r="O11" s="51"/>
      <c r="P11" s="51"/>
      <c r="Q11" s="51"/>
      <c r="R11" s="51"/>
      <c r="S11" s="52"/>
    </row>
    <row r="12" spans="2:19">
      <c r="B12" s="50"/>
      <c r="C12" s="51"/>
      <c r="D12" s="51"/>
      <c r="E12" s="51"/>
      <c r="F12" s="51"/>
      <c r="G12" s="51"/>
      <c r="H12" s="51"/>
      <c r="I12" s="51"/>
      <c r="J12" s="51"/>
      <c r="K12" s="51"/>
      <c r="L12" s="51"/>
      <c r="M12" s="51"/>
      <c r="N12" s="51"/>
      <c r="O12" s="51"/>
      <c r="P12" s="51"/>
      <c r="Q12" s="51"/>
      <c r="R12" s="51"/>
      <c r="S12" s="52"/>
    </row>
    <row r="13" spans="2:19">
      <c r="B13" s="50"/>
      <c r="C13" s="51"/>
      <c r="D13" s="51"/>
      <c r="E13" s="51"/>
      <c r="F13" s="51"/>
      <c r="G13" s="51"/>
      <c r="H13" s="51"/>
      <c r="I13" s="51"/>
      <c r="J13" s="51"/>
      <c r="K13" s="51"/>
      <c r="L13" s="51"/>
      <c r="M13" s="51"/>
      <c r="N13" s="51"/>
      <c r="O13" s="51"/>
      <c r="P13" s="51"/>
      <c r="Q13" s="51"/>
      <c r="R13" s="51"/>
      <c r="S13" s="52"/>
    </row>
    <row r="14" spans="2:19">
      <c r="B14" s="50"/>
      <c r="C14" s="51"/>
      <c r="D14" s="51"/>
      <c r="E14" s="51"/>
      <c r="F14" s="51"/>
      <c r="G14" s="51"/>
      <c r="H14" s="51"/>
      <c r="I14" s="51"/>
      <c r="J14" s="51"/>
      <c r="K14" s="51"/>
      <c r="L14" s="51"/>
      <c r="M14" s="51"/>
      <c r="N14" s="51"/>
      <c r="O14" s="51"/>
      <c r="P14" s="51"/>
      <c r="Q14" s="51"/>
      <c r="R14" s="51"/>
      <c r="S14" s="52"/>
    </row>
    <row r="15" spans="2:19">
      <c r="B15" s="50"/>
      <c r="C15" s="51"/>
      <c r="D15" s="51"/>
      <c r="E15" s="51"/>
      <c r="F15" s="51"/>
      <c r="G15" s="51"/>
      <c r="H15" s="51"/>
      <c r="I15" s="51"/>
      <c r="J15" s="51"/>
      <c r="K15" s="51"/>
      <c r="L15" s="51"/>
      <c r="M15" s="51"/>
      <c r="N15" s="51"/>
      <c r="O15" s="51"/>
      <c r="P15" s="51"/>
      <c r="Q15" s="51"/>
      <c r="R15" s="51"/>
      <c r="S15" s="52"/>
    </row>
    <row r="16" spans="2:19">
      <c r="B16" s="50"/>
      <c r="C16" s="51"/>
      <c r="D16" s="51"/>
      <c r="E16" s="51"/>
      <c r="F16" s="51"/>
      <c r="G16" s="51"/>
      <c r="H16" s="51"/>
      <c r="I16" s="51"/>
      <c r="J16" s="51"/>
      <c r="K16" s="51"/>
      <c r="L16" s="51"/>
      <c r="M16" s="51"/>
      <c r="N16" s="51"/>
      <c r="O16" s="51"/>
      <c r="P16" s="51"/>
      <c r="Q16" s="51"/>
      <c r="R16" s="51"/>
      <c r="S16" s="52"/>
    </row>
    <row r="17" spans="2:19">
      <c r="B17" s="50"/>
      <c r="C17" s="51"/>
      <c r="D17" s="51"/>
      <c r="E17" s="51"/>
      <c r="F17" s="51"/>
      <c r="G17" s="51"/>
      <c r="H17" s="51"/>
      <c r="I17" s="51"/>
      <c r="J17" s="51"/>
      <c r="K17" s="51"/>
      <c r="L17" s="51"/>
      <c r="M17" s="51"/>
      <c r="N17" s="51"/>
      <c r="O17" s="51"/>
      <c r="P17" s="51"/>
      <c r="Q17" s="51"/>
      <c r="R17" s="51"/>
      <c r="S17" s="52"/>
    </row>
    <row r="18" spans="2:19">
      <c r="B18" s="50"/>
      <c r="C18" s="51"/>
      <c r="D18" s="51"/>
      <c r="E18" s="51"/>
      <c r="F18" s="51"/>
      <c r="G18" s="51"/>
      <c r="H18" s="51"/>
      <c r="I18" s="51"/>
      <c r="J18" s="51"/>
      <c r="K18" s="51"/>
      <c r="L18" s="51"/>
      <c r="M18" s="51"/>
      <c r="N18" s="51"/>
      <c r="O18" s="51"/>
      <c r="P18" s="51"/>
      <c r="Q18" s="51"/>
      <c r="R18" s="51"/>
      <c r="S18" s="52"/>
    </row>
    <row r="19" spans="2:19">
      <c r="B19" s="50"/>
      <c r="C19" s="51"/>
      <c r="D19" s="51"/>
      <c r="E19" s="51"/>
      <c r="F19" s="51"/>
      <c r="G19" s="51"/>
      <c r="H19" s="51"/>
      <c r="I19" s="51"/>
      <c r="J19" s="51"/>
      <c r="K19" s="51"/>
      <c r="L19" s="51"/>
      <c r="M19" s="51"/>
      <c r="N19" s="51"/>
      <c r="O19" s="51"/>
      <c r="P19" s="51"/>
      <c r="Q19" s="51"/>
      <c r="R19" s="51"/>
      <c r="S19" s="52"/>
    </row>
    <row r="20" spans="2:19">
      <c r="B20" s="50"/>
      <c r="C20" s="51"/>
      <c r="D20" s="51"/>
      <c r="E20" s="51"/>
      <c r="F20" s="51"/>
      <c r="G20" s="51"/>
      <c r="H20" s="51"/>
      <c r="I20" s="51"/>
      <c r="J20" s="51"/>
      <c r="K20" s="51"/>
      <c r="L20" s="51"/>
      <c r="M20" s="51"/>
      <c r="N20" s="51"/>
      <c r="O20" s="51"/>
      <c r="P20" s="51"/>
      <c r="Q20" s="51"/>
      <c r="R20" s="51"/>
      <c r="S20" s="52"/>
    </row>
    <row r="21" spans="2:19">
      <c r="B21" s="50"/>
      <c r="C21" s="51"/>
      <c r="D21" s="51"/>
      <c r="E21" s="51"/>
      <c r="F21" s="51"/>
      <c r="G21" s="51"/>
      <c r="H21" s="51"/>
      <c r="I21" s="51"/>
      <c r="J21" s="51"/>
      <c r="K21" s="51"/>
      <c r="L21" s="51"/>
      <c r="M21" s="51"/>
      <c r="N21" s="51"/>
      <c r="O21" s="51"/>
      <c r="P21" s="51"/>
      <c r="Q21" s="51"/>
      <c r="R21" s="51"/>
      <c r="S21" s="52"/>
    </row>
    <row r="22" spans="2:19">
      <c r="B22" s="50"/>
      <c r="C22" s="51"/>
      <c r="D22" s="51"/>
      <c r="E22" s="51"/>
      <c r="F22" s="51"/>
      <c r="G22" s="51"/>
      <c r="H22" s="51"/>
      <c r="I22" s="51"/>
      <c r="J22" s="51"/>
      <c r="K22" s="51"/>
      <c r="L22" s="51"/>
      <c r="M22" s="51"/>
      <c r="N22" s="51"/>
      <c r="O22" s="51"/>
      <c r="P22" s="51"/>
      <c r="Q22" s="51"/>
      <c r="R22" s="51"/>
      <c r="S22" s="52"/>
    </row>
    <row r="23" spans="2:19">
      <c r="B23" s="50"/>
      <c r="C23" s="51"/>
      <c r="D23" s="51"/>
      <c r="E23" s="51"/>
      <c r="F23" s="51"/>
      <c r="G23" s="51"/>
      <c r="H23" s="51"/>
      <c r="I23" s="51"/>
      <c r="J23" s="51"/>
      <c r="K23" s="51"/>
      <c r="L23" s="51"/>
      <c r="M23" s="51"/>
      <c r="N23" s="51"/>
      <c r="O23" s="51"/>
      <c r="P23" s="51"/>
      <c r="Q23" s="51"/>
      <c r="R23" s="51"/>
      <c r="S23" s="52"/>
    </row>
    <row r="24" spans="2:19">
      <c r="B24" s="50"/>
      <c r="C24" s="51"/>
      <c r="D24" s="51"/>
      <c r="E24" s="51"/>
      <c r="F24" s="51"/>
      <c r="G24" s="51"/>
      <c r="H24" s="51"/>
      <c r="I24" s="51"/>
      <c r="J24" s="51"/>
      <c r="K24" s="51"/>
      <c r="L24" s="51"/>
      <c r="M24" s="51"/>
      <c r="N24" s="51"/>
      <c r="O24" s="51"/>
      <c r="P24" s="51"/>
      <c r="Q24" s="51"/>
      <c r="R24" s="51"/>
      <c r="S24" s="52"/>
    </row>
    <row r="25" spans="2:19">
      <c r="B25" s="50"/>
      <c r="C25" s="51"/>
      <c r="D25" s="51"/>
      <c r="E25" s="51"/>
      <c r="F25" s="51"/>
      <c r="G25" s="51"/>
      <c r="H25" s="51"/>
      <c r="I25" s="51"/>
      <c r="J25" s="51"/>
      <c r="K25" s="51"/>
      <c r="L25" s="51"/>
      <c r="M25" s="51"/>
      <c r="N25" s="51"/>
      <c r="O25" s="51"/>
      <c r="P25" s="51"/>
      <c r="Q25" s="51"/>
      <c r="R25" s="51"/>
      <c r="S25" s="52"/>
    </row>
    <row r="26" spans="2:19">
      <c r="B26" s="50"/>
      <c r="C26" s="51"/>
      <c r="D26" s="51"/>
      <c r="E26" s="51"/>
      <c r="F26" s="51"/>
      <c r="G26" s="51"/>
      <c r="H26" s="51"/>
      <c r="I26" s="51"/>
      <c r="J26" s="51"/>
      <c r="K26" s="51"/>
      <c r="L26" s="51"/>
      <c r="M26" s="51"/>
      <c r="N26" s="51"/>
      <c r="O26" s="51"/>
      <c r="P26" s="51"/>
      <c r="Q26" s="51"/>
      <c r="R26" s="51"/>
      <c r="S26" s="52"/>
    </row>
    <row r="27" spans="2:19">
      <c r="B27" s="50"/>
      <c r="C27" s="51"/>
      <c r="D27" s="51"/>
      <c r="E27" s="51"/>
      <c r="F27" s="51"/>
      <c r="G27" s="51"/>
      <c r="H27" s="51"/>
      <c r="I27" s="51"/>
      <c r="J27" s="51"/>
      <c r="K27" s="51"/>
      <c r="L27" s="51"/>
      <c r="M27" s="51"/>
      <c r="N27" s="51"/>
      <c r="O27" s="51"/>
      <c r="P27" s="51"/>
      <c r="Q27" s="51"/>
      <c r="R27" s="51"/>
      <c r="S27" s="52"/>
    </row>
    <row r="28" spans="2:19">
      <c r="B28" s="50"/>
      <c r="C28" s="51"/>
      <c r="D28" s="51"/>
      <c r="E28" s="51"/>
      <c r="F28" s="51"/>
      <c r="G28" s="51"/>
      <c r="H28" s="51"/>
      <c r="I28" s="51"/>
      <c r="J28" s="51"/>
      <c r="K28" s="51"/>
      <c r="L28" s="51"/>
      <c r="M28" s="51"/>
      <c r="N28" s="51"/>
      <c r="O28" s="51"/>
      <c r="P28" s="51"/>
      <c r="Q28" s="51"/>
      <c r="R28" s="51"/>
      <c r="S28" s="52"/>
    </row>
    <row r="29" spans="2:19">
      <c r="B29" s="50"/>
      <c r="C29" s="51"/>
      <c r="D29" s="51"/>
      <c r="E29" s="51"/>
      <c r="F29" s="51"/>
      <c r="G29" s="51"/>
      <c r="H29" s="51"/>
      <c r="I29" s="51"/>
      <c r="J29" s="51"/>
      <c r="K29" s="51"/>
      <c r="L29" s="51"/>
      <c r="M29" s="51"/>
      <c r="N29" s="51"/>
      <c r="O29" s="51"/>
      <c r="P29" s="51"/>
      <c r="Q29" s="51"/>
      <c r="R29" s="51"/>
      <c r="S29" s="52"/>
    </row>
    <row r="30" spans="2:19">
      <c r="B30" s="50"/>
      <c r="C30" s="51"/>
      <c r="D30" s="51"/>
      <c r="E30" s="51"/>
      <c r="F30" s="51"/>
      <c r="G30" s="51"/>
      <c r="H30" s="51"/>
      <c r="I30" s="51"/>
      <c r="J30" s="51"/>
      <c r="K30" s="51"/>
      <c r="L30" s="51"/>
      <c r="M30" s="51"/>
      <c r="N30" s="51"/>
      <c r="O30" s="51"/>
      <c r="P30" s="51"/>
      <c r="Q30" s="51"/>
      <c r="R30" s="51"/>
      <c r="S30" s="52"/>
    </row>
    <row r="31" spans="2:19">
      <c r="B31" s="50"/>
      <c r="C31" s="51"/>
      <c r="D31" s="51"/>
      <c r="E31" s="51"/>
      <c r="F31" s="51"/>
      <c r="G31" s="51"/>
      <c r="H31" s="51"/>
      <c r="I31" s="51"/>
      <c r="J31" s="51"/>
      <c r="K31" s="51"/>
      <c r="L31" s="51"/>
      <c r="M31" s="51"/>
      <c r="N31" s="51"/>
      <c r="O31" s="51"/>
      <c r="P31" s="51"/>
      <c r="Q31" s="51"/>
      <c r="R31" s="51"/>
      <c r="S31" s="52"/>
    </row>
    <row r="32" spans="2:19">
      <c r="B32" s="50"/>
      <c r="C32" s="51"/>
      <c r="D32" s="51"/>
      <c r="E32" s="51"/>
      <c r="F32" s="51"/>
      <c r="G32" s="51"/>
      <c r="H32" s="51"/>
      <c r="I32" s="51"/>
      <c r="J32" s="51"/>
      <c r="K32" s="51"/>
      <c r="L32" s="51"/>
      <c r="M32" s="51"/>
      <c r="N32" s="51"/>
      <c r="O32" s="51"/>
      <c r="P32" s="51"/>
      <c r="Q32" s="51"/>
      <c r="R32" s="51"/>
      <c r="S32" s="52"/>
    </row>
    <row r="33" spans="2:19">
      <c r="B33" s="50"/>
      <c r="C33" s="51"/>
      <c r="D33" s="51"/>
      <c r="E33" s="51"/>
      <c r="F33" s="51"/>
      <c r="G33" s="51"/>
      <c r="H33" s="51"/>
      <c r="I33" s="51"/>
      <c r="J33" s="51"/>
      <c r="K33" s="51"/>
      <c r="L33" s="51"/>
      <c r="M33" s="51"/>
      <c r="N33" s="51"/>
      <c r="O33" s="51"/>
      <c r="P33" s="51"/>
      <c r="Q33" s="51"/>
      <c r="R33" s="51"/>
      <c r="S33" s="52"/>
    </row>
    <row r="34" spans="2:19">
      <c r="B34" s="50"/>
      <c r="C34" s="51"/>
      <c r="D34" s="51"/>
      <c r="E34" s="51"/>
      <c r="F34" s="51"/>
      <c r="G34" s="51"/>
      <c r="H34" s="51"/>
      <c r="I34" s="51"/>
      <c r="J34" s="51"/>
      <c r="K34" s="51"/>
      <c r="L34" s="51"/>
      <c r="M34" s="51"/>
      <c r="N34" s="51"/>
      <c r="O34" s="51"/>
      <c r="P34" s="51"/>
      <c r="Q34" s="51"/>
      <c r="R34" s="51"/>
      <c r="S34" s="52"/>
    </row>
    <row r="35" spans="2:19">
      <c r="B35" s="50"/>
      <c r="C35" s="51"/>
      <c r="D35" s="51"/>
      <c r="E35" s="51"/>
      <c r="F35" s="51"/>
      <c r="G35" s="51"/>
      <c r="H35" s="51"/>
      <c r="I35" s="51"/>
      <c r="J35" s="51"/>
      <c r="K35" s="51"/>
      <c r="L35" s="51"/>
      <c r="M35" s="51"/>
      <c r="N35" s="51"/>
      <c r="O35" s="51"/>
      <c r="P35" s="51"/>
      <c r="Q35" s="51"/>
      <c r="R35" s="51"/>
      <c r="S35" s="52"/>
    </row>
    <row r="36" spans="2:19">
      <c r="B36" s="50"/>
      <c r="C36" s="51"/>
      <c r="D36" s="51"/>
      <c r="E36" s="51"/>
      <c r="F36" s="51"/>
      <c r="G36" s="51"/>
      <c r="H36" s="51"/>
      <c r="I36" s="51"/>
      <c r="J36" s="51"/>
      <c r="K36" s="51"/>
      <c r="L36" s="51"/>
      <c r="M36" s="51"/>
      <c r="N36" s="51"/>
      <c r="O36" s="51"/>
      <c r="P36" s="51"/>
      <c r="Q36" s="51"/>
      <c r="R36" s="51"/>
      <c r="S36" s="52"/>
    </row>
    <row r="37" spans="2:19">
      <c r="B37" s="50"/>
      <c r="C37" s="51"/>
      <c r="D37" s="51"/>
      <c r="E37" s="51"/>
      <c r="F37" s="51"/>
      <c r="G37" s="51"/>
      <c r="H37" s="51"/>
      <c r="I37" s="51"/>
      <c r="J37" s="51"/>
      <c r="K37" s="51"/>
      <c r="L37" s="51"/>
      <c r="M37" s="51"/>
      <c r="N37" s="51"/>
      <c r="O37" s="51"/>
      <c r="P37" s="51"/>
      <c r="Q37" s="51"/>
      <c r="R37" s="51"/>
      <c r="S37" s="52"/>
    </row>
    <row r="38" spans="2:19">
      <c r="B38" s="50"/>
      <c r="C38" s="51"/>
      <c r="D38" s="51"/>
      <c r="E38" s="51"/>
      <c r="F38" s="51"/>
      <c r="G38" s="51"/>
      <c r="H38" s="51"/>
      <c r="I38" s="51"/>
      <c r="J38" s="51"/>
      <c r="K38" s="51"/>
      <c r="L38" s="51"/>
      <c r="M38" s="51"/>
      <c r="N38" s="51"/>
      <c r="O38" s="51"/>
      <c r="P38" s="51"/>
      <c r="Q38" s="51"/>
      <c r="R38" s="51"/>
      <c r="S38" s="52"/>
    </row>
    <row r="39" spans="2:19">
      <c r="B39" s="50"/>
      <c r="C39" s="51"/>
      <c r="D39" s="51"/>
      <c r="E39" s="51"/>
      <c r="F39" s="51"/>
      <c r="G39" s="51"/>
      <c r="H39" s="51"/>
      <c r="I39" s="51"/>
      <c r="J39" s="51"/>
      <c r="K39" s="51"/>
      <c r="L39" s="51"/>
      <c r="M39" s="51"/>
      <c r="N39" s="51"/>
      <c r="O39" s="51"/>
      <c r="P39" s="51"/>
      <c r="Q39" s="51"/>
      <c r="R39" s="51"/>
      <c r="S39" s="52"/>
    </row>
    <row r="40" spans="2:19">
      <c r="B40" s="50"/>
      <c r="C40" s="51"/>
      <c r="D40" s="51"/>
      <c r="E40" s="51"/>
      <c r="F40" s="51"/>
      <c r="G40" s="51"/>
      <c r="H40" s="51"/>
      <c r="I40" s="51"/>
      <c r="J40" s="51"/>
      <c r="K40" s="51"/>
      <c r="L40" s="51"/>
      <c r="M40" s="51"/>
      <c r="N40" s="51"/>
      <c r="O40" s="51"/>
      <c r="P40" s="51"/>
      <c r="Q40" s="51"/>
      <c r="R40" s="51"/>
      <c r="S40" s="52"/>
    </row>
    <row r="41" spans="2:19">
      <c r="B41" s="50"/>
      <c r="C41" s="51"/>
      <c r="D41" s="51"/>
      <c r="E41" s="51"/>
      <c r="F41" s="51"/>
      <c r="G41" s="51"/>
      <c r="H41" s="51"/>
      <c r="I41" s="51"/>
      <c r="J41" s="51"/>
      <c r="K41" s="51"/>
      <c r="L41" s="51"/>
      <c r="M41" s="51"/>
      <c r="N41" s="51"/>
      <c r="O41" s="51"/>
      <c r="P41" s="51"/>
      <c r="Q41" s="51"/>
      <c r="R41" s="51"/>
      <c r="S41" s="52"/>
    </row>
    <row r="42" spans="2:19">
      <c r="B42" s="50"/>
      <c r="C42" s="51"/>
      <c r="D42" s="51"/>
      <c r="E42" s="51"/>
      <c r="F42" s="51"/>
      <c r="G42" s="51"/>
      <c r="H42" s="51"/>
      <c r="I42" s="51"/>
      <c r="J42" s="51"/>
      <c r="K42" s="51"/>
      <c r="L42" s="51"/>
      <c r="M42" s="51"/>
      <c r="N42" s="51"/>
      <c r="O42" s="51"/>
      <c r="P42" s="51"/>
      <c r="Q42" s="51"/>
      <c r="R42" s="51"/>
      <c r="S42" s="52"/>
    </row>
    <row r="43" spans="2:19">
      <c r="B43" s="50"/>
      <c r="C43" s="51"/>
      <c r="D43" s="51"/>
      <c r="E43" s="51"/>
      <c r="F43" s="51"/>
      <c r="G43" s="51"/>
      <c r="H43" s="51"/>
      <c r="I43" s="51"/>
      <c r="J43" s="51"/>
      <c r="K43" s="51"/>
      <c r="L43" s="51"/>
      <c r="M43" s="51"/>
      <c r="N43" s="51"/>
      <c r="O43" s="51"/>
      <c r="P43" s="51"/>
      <c r="Q43" s="51"/>
      <c r="R43" s="51"/>
      <c r="S43" s="52"/>
    </row>
    <row r="44" spans="2:19">
      <c r="B44" s="50"/>
      <c r="C44" s="51"/>
      <c r="D44" s="51"/>
      <c r="E44" s="51"/>
      <c r="F44" s="51"/>
      <c r="G44" s="51"/>
      <c r="H44" s="51"/>
      <c r="I44" s="51"/>
      <c r="J44" s="51"/>
      <c r="K44" s="51"/>
      <c r="L44" s="51"/>
      <c r="M44" s="51"/>
      <c r="N44" s="51"/>
      <c r="O44" s="51"/>
      <c r="P44" s="51"/>
      <c r="Q44" s="51"/>
      <c r="R44" s="51"/>
      <c r="S44" s="52"/>
    </row>
    <row r="45" spans="2:19">
      <c r="B45" s="50"/>
      <c r="C45" s="51"/>
      <c r="D45" s="51"/>
      <c r="E45" s="51"/>
      <c r="F45" s="51"/>
      <c r="G45" s="51"/>
      <c r="H45" s="51"/>
      <c r="I45" s="51"/>
      <c r="J45" s="51"/>
      <c r="K45" s="51"/>
      <c r="L45" s="51"/>
      <c r="M45" s="51"/>
      <c r="N45" s="51"/>
      <c r="O45" s="51"/>
      <c r="P45" s="51"/>
      <c r="Q45" s="51"/>
      <c r="R45" s="51"/>
      <c r="S45" s="52"/>
    </row>
    <row r="46" spans="2:19">
      <c r="B46" s="50"/>
      <c r="C46" s="51"/>
      <c r="D46" s="51"/>
      <c r="E46" s="51"/>
      <c r="F46" s="51"/>
      <c r="G46" s="51"/>
      <c r="H46" s="51"/>
      <c r="I46" s="51"/>
      <c r="J46" s="51"/>
      <c r="K46" s="51"/>
      <c r="L46" s="51"/>
      <c r="M46" s="51"/>
      <c r="N46" s="51"/>
      <c r="O46" s="51"/>
      <c r="P46" s="51"/>
      <c r="Q46" s="51"/>
      <c r="R46" s="51"/>
      <c r="S46" s="52"/>
    </row>
    <row r="47" spans="2:19">
      <c r="B47" s="50"/>
      <c r="C47" s="51"/>
      <c r="D47" s="51"/>
      <c r="E47" s="51"/>
      <c r="F47" s="51"/>
      <c r="G47" s="51"/>
      <c r="H47" s="51"/>
      <c r="I47" s="51"/>
      <c r="J47" s="51"/>
      <c r="K47" s="51"/>
      <c r="L47" s="51"/>
      <c r="M47" s="51"/>
      <c r="N47" s="51"/>
      <c r="O47" s="51"/>
      <c r="P47" s="51"/>
      <c r="Q47" s="51"/>
      <c r="R47" s="51"/>
      <c r="S47" s="52"/>
    </row>
    <row r="48" spans="2:19" ht="14.4" thickBot="1">
      <c r="B48" s="53"/>
      <c r="C48" s="54"/>
      <c r="D48" s="54"/>
      <c r="E48" s="54"/>
      <c r="F48" s="54"/>
      <c r="G48" s="54"/>
      <c r="H48" s="54"/>
      <c r="I48" s="54"/>
      <c r="J48" s="54"/>
      <c r="K48" s="54"/>
      <c r="L48" s="54"/>
      <c r="M48" s="54"/>
      <c r="N48" s="54"/>
      <c r="O48" s="54"/>
      <c r="P48" s="54"/>
      <c r="Q48" s="54"/>
      <c r="R48" s="54"/>
      <c r="S48" s="55"/>
    </row>
    <row r="51" spans="2:19">
      <c r="B51" s="1"/>
      <c r="C51" s="1"/>
      <c r="D51" s="1"/>
      <c r="E51" s="1"/>
      <c r="F51" s="1"/>
      <c r="G51" s="1"/>
      <c r="H51" s="1"/>
      <c r="I51" s="1"/>
      <c r="J51" s="1"/>
      <c r="K51" s="1"/>
      <c r="L51" s="1"/>
      <c r="M51" s="1"/>
      <c r="N51" s="1"/>
      <c r="O51" s="1"/>
      <c r="P51" s="1"/>
      <c r="Q51" s="1"/>
      <c r="R51" s="1"/>
      <c r="S51" s="1"/>
    </row>
    <row r="52" spans="2:19">
      <c r="B52" s="1"/>
      <c r="C52" s="1"/>
      <c r="D52" s="1"/>
      <c r="E52" s="1"/>
      <c r="F52" s="1"/>
      <c r="G52" s="1"/>
      <c r="H52" s="1"/>
      <c r="I52" s="1"/>
      <c r="J52" s="1"/>
      <c r="K52" s="1"/>
      <c r="L52" s="1"/>
      <c r="M52" s="1"/>
      <c r="N52" s="1"/>
      <c r="O52" s="1"/>
      <c r="P52" s="1"/>
      <c r="Q52" s="1"/>
      <c r="R52" s="1"/>
      <c r="S52" s="1"/>
    </row>
    <row r="53" spans="2:19">
      <c r="B53" s="1"/>
      <c r="C53" s="1"/>
      <c r="D53" s="1"/>
      <c r="E53" s="1"/>
      <c r="F53" s="1"/>
      <c r="G53" s="1"/>
      <c r="H53" s="1"/>
      <c r="I53" s="1"/>
      <c r="J53" s="1"/>
      <c r="K53" s="1"/>
      <c r="L53" s="1"/>
      <c r="M53" s="1"/>
      <c r="N53" s="1"/>
      <c r="O53" s="1"/>
      <c r="P53" s="1"/>
      <c r="Q53" s="1"/>
      <c r="R53" s="1"/>
      <c r="S53" s="1"/>
    </row>
    <row r="54" spans="2:19">
      <c r="B54" s="1"/>
      <c r="C54" s="1"/>
      <c r="D54" s="1"/>
      <c r="E54" s="1"/>
      <c r="F54" s="1"/>
      <c r="G54" s="1"/>
      <c r="H54" s="1"/>
      <c r="I54" s="1"/>
      <c r="J54" s="1"/>
      <c r="K54" s="1"/>
      <c r="L54" s="1"/>
      <c r="M54" s="1"/>
      <c r="N54" s="1"/>
      <c r="O54" s="1"/>
      <c r="P54" s="1"/>
      <c r="Q54" s="1"/>
      <c r="R54" s="1"/>
      <c r="S54" s="1"/>
    </row>
    <row r="55" spans="2:19">
      <c r="B55" s="1"/>
      <c r="C55" s="1"/>
      <c r="D55" s="1"/>
      <c r="E55" s="1"/>
      <c r="F55" s="1"/>
      <c r="G55" s="1"/>
      <c r="H55" s="1"/>
      <c r="I55" s="1"/>
      <c r="J55" s="1"/>
      <c r="K55" s="1"/>
      <c r="L55" s="1"/>
      <c r="M55" s="1"/>
      <c r="N55" s="1"/>
      <c r="O55" s="1"/>
      <c r="P55" s="1"/>
      <c r="Q55" s="1"/>
      <c r="R55" s="1"/>
      <c r="S55" s="1"/>
    </row>
    <row r="56" spans="2:19">
      <c r="B56" s="1"/>
      <c r="C56" s="1"/>
      <c r="D56" s="1"/>
      <c r="E56" s="1"/>
      <c r="F56" s="1"/>
      <c r="G56" s="1"/>
      <c r="H56" s="1"/>
      <c r="I56" s="1"/>
      <c r="J56" s="1"/>
      <c r="K56" s="1"/>
      <c r="L56" s="1"/>
      <c r="M56" s="1"/>
      <c r="N56" s="1"/>
      <c r="O56" s="1"/>
      <c r="P56" s="1"/>
      <c r="Q56" s="1"/>
      <c r="R56" s="1"/>
      <c r="S56" s="1"/>
    </row>
    <row r="57" spans="2:19">
      <c r="B57" s="1"/>
      <c r="C57" s="1"/>
      <c r="D57" s="1"/>
      <c r="E57" s="1"/>
      <c r="F57" s="1"/>
      <c r="G57" s="1"/>
      <c r="H57" s="1"/>
      <c r="I57" s="1"/>
      <c r="J57" s="1"/>
      <c r="K57" s="1"/>
      <c r="L57" s="1"/>
      <c r="M57" s="1"/>
      <c r="N57" s="1"/>
      <c r="O57" s="1"/>
      <c r="P57" s="1"/>
      <c r="Q57" s="1"/>
      <c r="R57" s="1"/>
      <c r="S57" s="1"/>
    </row>
    <row r="58" spans="2:19">
      <c r="B58" s="1"/>
      <c r="C58" s="1"/>
      <c r="D58" s="1"/>
      <c r="E58" s="1"/>
      <c r="F58" s="1"/>
      <c r="G58" s="1"/>
      <c r="H58" s="1"/>
      <c r="I58" s="1"/>
      <c r="J58" s="1"/>
      <c r="K58" s="1"/>
      <c r="L58" s="1"/>
      <c r="M58" s="1"/>
      <c r="N58" s="1"/>
      <c r="O58" s="1"/>
      <c r="P58" s="1"/>
      <c r="Q58" s="1"/>
      <c r="R58" s="1"/>
      <c r="S58" s="1"/>
    </row>
    <row r="59" spans="2:19">
      <c r="B59" s="1"/>
      <c r="C59" s="1"/>
      <c r="D59" s="1"/>
      <c r="E59" s="1"/>
      <c r="F59" s="1"/>
      <c r="G59" s="1"/>
      <c r="H59" s="1"/>
      <c r="I59" s="1"/>
      <c r="J59" s="1"/>
      <c r="K59" s="1"/>
      <c r="L59" s="1"/>
      <c r="M59" s="1"/>
      <c r="N59" s="1"/>
      <c r="O59" s="1"/>
      <c r="P59" s="1"/>
      <c r="Q59" s="1"/>
      <c r="R59" s="1"/>
      <c r="S59" s="1"/>
    </row>
    <row r="60" spans="2:19">
      <c r="B60" s="1"/>
      <c r="C60" s="1"/>
      <c r="D60" s="1"/>
      <c r="E60" s="1"/>
      <c r="F60" s="1"/>
      <c r="G60" s="1"/>
      <c r="H60" s="1"/>
      <c r="I60" s="1"/>
      <c r="J60" s="1"/>
      <c r="K60" s="1"/>
      <c r="L60" s="1"/>
      <c r="M60" s="1"/>
      <c r="N60" s="1"/>
      <c r="O60" s="1"/>
      <c r="P60" s="1"/>
      <c r="Q60" s="1"/>
      <c r="R60" s="1"/>
      <c r="S60" s="1"/>
    </row>
    <row r="61" spans="2:19">
      <c r="B61" s="1"/>
      <c r="C61" s="1"/>
      <c r="D61" s="1"/>
      <c r="E61" s="1"/>
      <c r="F61" s="1"/>
      <c r="G61" s="1"/>
      <c r="H61" s="1"/>
      <c r="I61" s="1"/>
      <c r="J61" s="1"/>
      <c r="K61" s="1"/>
      <c r="L61" s="1"/>
      <c r="M61" s="1"/>
      <c r="N61" s="1"/>
      <c r="O61" s="1"/>
      <c r="P61" s="1"/>
      <c r="Q61" s="1"/>
      <c r="R61" s="1"/>
      <c r="S61" s="1"/>
    </row>
    <row r="62" spans="2:19">
      <c r="B62" s="1"/>
      <c r="C62" s="1"/>
      <c r="D62" s="1"/>
      <c r="E62" s="1"/>
      <c r="F62" s="1"/>
      <c r="G62" s="1"/>
      <c r="H62" s="1"/>
      <c r="I62" s="1"/>
      <c r="J62" s="1"/>
      <c r="K62" s="1"/>
      <c r="L62" s="1"/>
      <c r="M62" s="1"/>
      <c r="N62" s="1"/>
      <c r="O62" s="1"/>
      <c r="P62" s="1"/>
      <c r="Q62" s="1"/>
      <c r="R62" s="1"/>
      <c r="S62" s="1"/>
    </row>
    <row r="63" spans="2:19">
      <c r="B63" s="1"/>
      <c r="C63" s="1"/>
      <c r="D63" s="1"/>
      <c r="E63" s="1"/>
      <c r="F63" s="1"/>
      <c r="G63" s="1"/>
      <c r="H63" s="1"/>
      <c r="I63" s="1"/>
      <c r="J63" s="1"/>
      <c r="K63" s="1"/>
      <c r="L63" s="1"/>
      <c r="M63" s="1"/>
      <c r="N63" s="1"/>
      <c r="O63" s="1"/>
      <c r="P63" s="1"/>
      <c r="Q63" s="1"/>
      <c r="R63" s="1"/>
      <c r="S63" s="1"/>
    </row>
  </sheetData>
  <mergeCells count="1">
    <mergeCell ref="B2:S48"/>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B9C0-F567-4D1A-AF8E-444B3CBBC40B}">
  <dimension ref="B1:J46"/>
  <sheetViews>
    <sheetView tabSelected="1" zoomScale="55" zoomScaleNormal="55" workbookViewId="0">
      <selection activeCell="H63" sqref="H63"/>
    </sheetView>
  </sheetViews>
  <sheetFormatPr defaultColWidth="8.77734375" defaultRowHeight="14.4"/>
  <cols>
    <col min="1" max="1" width="8.77734375" style="69"/>
    <col min="2" max="2" width="55.5546875" style="69" customWidth="1"/>
    <col min="3" max="3" width="9.44140625" style="69" bestFit="1" customWidth="1"/>
    <col min="4" max="4" width="17.5546875" style="69" bestFit="1" customWidth="1"/>
    <col min="5" max="5" width="25.44140625" style="69" bestFit="1" customWidth="1"/>
    <col min="6" max="6" width="19.77734375" style="69" bestFit="1" customWidth="1"/>
    <col min="7" max="7" width="23.44140625" style="69" bestFit="1" customWidth="1"/>
    <col min="8" max="8" width="28.21875" style="69" bestFit="1" customWidth="1"/>
    <col min="9" max="9" width="41.21875" style="75" customWidth="1"/>
    <col min="10" max="10" width="8.77734375" style="69" customWidth="1"/>
    <col min="11" max="16384" width="8.77734375" style="69"/>
  </cols>
  <sheetData>
    <row r="1" spans="2:10" s="56" customFormat="1">
      <c r="I1" s="57"/>
    </row>
    <row r="2" spans="2:10" s="56" customFormat="1">
      <c r="I2" s="57"/>
    </row>
    <row r="3" spans="2:10" s="56" customFormat="1"/>
    <row r="4" spans="2:10" s="58" customFormat="1" ht="32.549999999999997" customHeight="1">
      <c r="B4" s="59" t="s">
        <v>1</v>
      </c>
      <c r="C4" s="60"/>
      <c r="D4" s="61"/>
      <c r="E4" s="61"/>
      <c r="F4" s="61"/>
      <c r="G4" s="61"/>
      <c r="H4" s="61"/>
      <c r="I4" s="62"/>
      <c r="J4" s="63"/>
    </row>
    <row r="5" spans="2:10" s="64" customFormat="1" ht="45" customHeight="1">
      <c r="B5" s="65" t="s">
        <v>2</v>
      </c>
      <c r="C5" s="66"/>
      <c r="D5" s="67" t="s">
        <v>3</v>
      </c>
      <c r="E5" s="67" t="s">
        <v>4</v>
      </c>
      <c r="F5" s="67" t="s">
        <v>5</v>
      </c>
      <c r="G5" s="67" t="s">
        <v>6</v>
      </c>
      <c r="H5" s="67" t="s">
        <v>7</v>
      </c>
      <c r="I5" s="68" t="s">
        <v>8</v>
      </c>
    </row>
    <row r="6" spans="2:10" s="58" customFormat="1" hidden="1">
      <c r="B6" s="28"/>
      <c r="C6" s="29"/>
      <c r="D6" s="30"/>
      <c r="E6" s="30"/>
      <c r="F6" s="30"/>
      <c r="G6" s="30"/>
      <c r="H6" s="30"/>
      <c r="I6" s="31"/>
    </row>
    <row r="7" spans="2:10" s="58" customFormat="1" hidden="1">
      <c r="B7" s="28"/>
      <c r="C7" s="29"/>
      <c r="D7" s="32"/>
      <c r="E7" s="32"/>
      <c r="F7" s="32"/>
      <c r="G7" s="32"/>
      <c r="H7" s="32"/>
      <c r="I7" s="33"/>
    </row>
    <row r="8" spans="2:10" s="58" customFormat="1" hidden="1">
      <c r="B8" s="28"/>
      <c r="C8" s="29"/>
      <c r="D8" s="34"/>
      <c r="E8" s="34"/>
      <c r="F8" s="34"/>
      <c r="G8" s="34"/>
      <c r="H8" s="34"/>
      <c r="I8" s="31"/>
    </row>
    <row r="9" spans="2:10" s="58" customFormat="1" hidden="1">
      <c r="B9" s="28"/>
      <c r="C9" s="29"/>
      <c r="D9" s="30"/>
      <c r="E9" s="30"/>
      <c r="F9" s="30"/>
      <c r="G9" s="30"/>
      <c r="H9" s="30"/>
      <c r="I9" s="31"/>
    </row>
    <row r="10" spans="2:10" s="58" customFormat="1" hidden="1">
      <c r="B10" s="28"/>
      <c r="C10" s="29"/>
      <c r="D10" s="32"/>
      <c r="E10" s="32"/>
      <c r="F10" s="32"/>
      <c r="G10" s="32"/>
      <c r="H10" s="32"/>
      <c r="I10" s="33"/>
    </row>
    <row r="11" spans="2:10" s="58" customFormat="1" ht="15" hidden="1" customHeight="1">
      <c r="B11" s="28"/>
      <c r="C11" s="29"/>
      <c r="D11" s="34"/>
      <c r="E11" s="34"/>
      <c r="F11" s="34"/>
      <c r="G11" s="34"/>
      <c r="H11" s="34"/>
      <c r="I11" s="31"/>
    </row>
    <row r="12" spans="2:10" s="58" customFormat="1" hidden="1">
      <c r="B12" s="35"/>
      <c r="C12" s="29"/>
      <c r="D12" s="34"/>
      <c r="E12" s="34"/>
      <c r="F12" s="34"/>
      <c r="G12" s="34"/>
      <c r="H12" s="34"/>
      <c r="I12" s="36"/>
    </row>
    <row r="13" spans="2:10" s="64" customFormat="1">
      <c r="B13" s="37" t="s">
        <v>9</v>
      </c>
      <c r="C13" s="38" t="s">
        <v>10</v>
      </c>
      <c r="D13" s="39" t="s">
        <v>11</v>
      </c>
      <c r="E13" s="39" t="s">
        <v>11</v>
      </c>
      <c r="F13" s="39" t="s">
        <v>11</v>
      </c>
      <c r="G13" s="39" t="s">
        <v>11</v>
      </c>
      <c r="H13" s="39" t="s">
        <v>11</v>
      </c>
      <c r="I13" s="40" t="s">
        <v>8</v>
      </c>
    </row>
    <row r="14" spans="2:10">
      <c r="B14" s="41" t="s">
        <v>12</v>
      </c>
      <c r="C14" s="4"/>
      <c r="D14" s="5"/>
      <c r="E14" s="5"/>
      <c r="F14" s="5"/>
      <c r="G14" s="5"/>
      <c r="H14" s="5"/>
      <c r="I14" s="2"/>
    </row>
    <row r="15" spans="2:10" ht="105.6" customHeight="1">
      <c r="B15" s="6" t="s">
        <v>13</v>
      </c>
      <c r="C15" s="7">
        <v>2</v>
      </c>
      <c r="D15" s="5">
        <f>8*C15</f>
        <v>16</v>
      </c>
      <c r="E15" s="5">
        <f>8*C15</f>
        <v>16</v>
      </c>
      <c r="F15" s="5">
        <f>2*C15</f>
        <v>4</v>
      </c>
      <c r="G15" s="5">
        <f>2*C15</f>
        <v>4</v>
      </c>
      <c r="H15" s="5"/>
      <c r="I15" s="2"/>
    </row>
    <row r="16" spans="2:10" ht="16.2">
      <c r="B16" s="41" t="s">
        <v>49</v>
      </c>
      <c r="C16" s="4"/>
      <c r="D16" s="5"/>
      <c r="E16" s="5"/>
      <c r="F16" s="5"/>
      <c r="G16" s="5"/>
      <c r="H16" s="5"/>
      <c r="I16" s="3"/>
    </row>
    <row r="17" spans="2:9" ht="43.2">
      <c r="B17" s="6" t="s">
        <v>14</v>
      </c>
      <c r="C17" s="7">
        <v>1</v>
      </c>
      <c r="D17" s="5"/>
      <c r="E17" s="5"/>
      <c r="F17" s="5">
        <f>C17*4</f>
        <v>4</v>
      </c>
      <c r="G17" s="5"/>
      <c r="H17" s="5"/>
      <c r="I17" s="2" t="s">
        <v>15</v>
      </c>
    </row>
    <row r="18" spans="2:9" ht="16.2">
      <c r="B18" s="41" t="s">
        <v>50</v>
      </c>
      <c r="C18" s="4"/>
      <c r="D18" s="5"/>
      <c r="E18" s="5"/>
      <c r="F18" s="5"/>
      <c r="G18" s="5"/>
      <c r="H18" s="5"/>
      <c r="I18" s="2"/>
    </row>
    <row r="19" spans="2:9" ht="43.05" customHeight="1">
      <c r="B19" s="6" t="s">
        <v>16</v>
      </c>
      <c r="C19" s="7">
        <v>2</v>
      </c>
      <c r="D19" s="5">
        <f>4*C19</f>
        <v>8</v>
      </c>
      <c r="E19" s="5">
        <f>8*C19</f>
        <v>16</v>
      </c>
      <c r="F19" s="5"/>
      <c r="G19" s="5">
        <f>4*C19</f>
        <v>8</v>
      </c>
      <c r="H19" s="5"/>
      <c r="I19" s="2"/>
    </row>
    <row r="20" spans="2:9">
      <c r="B20" s="41" t="s">
        <v>17</v>
      </c>
      <c r="C20" s="4"/>
      <c r="D20" s="5"/>
      <c r="E20" s="5"/>
      <c r="F20" s="5"/>
      <c r="G20" s="5"/>
      <c r="H20" s="5"/>
      <c r="I20" s="2"/>
    </row>
    <row r="21" spans="2:9" ht="93.6" customHeight="1">
      <c r="B21" s="6" t="s">
        <v>18</v>
      </c>
      <c r="C21" s="7">
        <v>1</v>
      </c>
      <c r="D21" s="5"/>
      <c r="E21" s="5"/>
      <c r="F21" s="5"/>
      <c r="G21" s="5"/>
      <c r="H21" s="5">
        <f>8*C21</f>
        <v>8</v>
      </c>
      <c r="I21" s="2"/>
    </row>
    <row r="22" spans="2:9">
      <c r="B22" s="42" t="s">
        <v>19</v>
      </c>
      <c r="C22" s="8"/>
      <c r="D22" s="9"/>
      <c r="E22" s="9"/>
      <c r="F22" s="9"/>
      <c r="G22" s="9"/>
      <c r="H22" s="9"/>
      <c r="I22" s="10"/>
    </row>
    <row r="23" spans="2:9" ht="18" customHeight="1">
      <c r="B23" s="41" t="s">
        <v>20</v>
      </c>
      <c r="C23" s="4"/>
      <c r="D23" s="5"/>
      <c r="E23" s="5"/>
      <c r="F23" s="5"/>
      <c r="G23" s="5"/>
      <c r="H23" s="5"/>
      <c r="I23" s="2"/>
    </row>
    <row r="24" spans="2:9" ht="71.55" customHeight="1">
      <c r="B24" s="6" t="s">
        <v>21</v>
      </c>
      <c r="C24" s="7">
        <v>10</v>
      </c>
      <c r="D24" s="5">
        <f>$C$24*0.5/5</f>
        <v>1</v>
      </c>
      <c r="E24" s="5">
        <f t="shared" ref="E24:H24" si="0">$C$24*0.5/5</f>
        <v>1</v>
      </c>
      <c r="F24" s="5">
        <f t="shared" si="0"/>
        <v>1</v>
      </c>
      <c r="G24" s="5">
        <f t="shared" si="0"/>
        <v>1</v>
      </c>
      <c r="H24" s="5">
        <f t="shared" si="0"/>
        <v>1</v>
      </c>
      <c r="I24" s="2" t="s">
        <v>22</v>
      </c>
    </row>
    <row r="25" spans="2:9">
      <c r="B25" s="41" t="s">
        <v>51</v>
      </c>
      <c r="C25" s="11"/>
      <c r="D25" s="5"/>
      <c r="E25" s="5"/>
      <c r="F25" s="5"/>
      <c r="G25" s="5"/>
      <c r="H25" s="5"/>
      <c r="I25" s="2"/>
    </row>
    <row r="26" spans="2:9" ht="40.5" customHeight="1">
      <c r="B26" s="6" t="s">
        <v>23</v>
      </c>
      <c r="C26" s="7">
        <v>1</v>
      </c>
      <c r="D26" s="5">
        <f>$C$26*2</f>
        <v>2</v>
      </c>
      <c r="E26" s="5">
        <f>$C$26*2</f>
        <v>2</v>
      </c>
      <c r="F26" s="5">
        <f>$C$26*2</f>
        <v>2</v>
      </c>
      <c r="G26" s="5">
        <f>$C$26*2</f>
        <v>2</v>
      </c>
      <c r="H26" s="5"/>
      <c r="I26" s="2" t="s">
        <v>24</v>
      </c>
    </row>
    <row r="27" spans="2:9">
      <c r="B27" s="41" t="s">
        <v>25</v>
      </c>
      <c r="C27" s="11"/>
      <c r="D27" s="5"/>
      <c r="E27" s="5"/>
      <c r="F27" s="5"/>
      <c r="G27" s="5"/>
      <c r="H27" s="5"/>
      <c r="I27" s="2"/>
    </row>
    <row r="28" spans="2:9" ht="64.5" customHeight="1">
      <c r="B28" s="6" t="s">
        <v>26</v>
      </c>
      <c r="C28" s="7">
        <v>4</v>
      </c>
      <c r="D28" s="5">
        <f>0*C28</f>
        <v>0</v>
      </c>
      <c r="E28" s="5">
        <f>$C$28*2</f>
        <v>8</v>
      </c>
      <c r="F28" s="5">
        <f>$C$28*2</f>
        <v>8</v>
      </c>
      <c r="G28" s="5">
        <f>$C$28*2</f>
        <v>8</v>
      </c>
      <c r="H28" s="5">
        <f>$C$28*2</f>
        <v>8</v>
      </c>
      <c r="I28" s="2" t="s">
        <v>27</v>
      </c>
    </row>
    <row r="29" spans="2:9">
      <c r="B29" s="41" t="s">
        <v>28</v>
      </c>
      <c r="C29" s="4"/>
      <c r="D29" s="5"/>
      <c r="E29" s="5"/>
      <c r="F29" s="5"/>
      <c r="G29" s="5"/>
      <c r="H29" s="5"/>
      <c r="I29" s="2"/>
    </row>
    <row r="30" spans="2:9" ht="72.599999999999994" customHeight="1">
      <c r="B30" s="6" t="s">
        <v>29</v>
      </c>
      <c r="C30" s="7">
        <v>2</v>
      </c>
      <c r="D30" s="5">
        <f>C30*2</f>
        <v>4</v>
      </c>
      <c r="E30" s="5">
        <f>C30*4</f>
        <v>8</v>
      </c>
      <c r="F30" s="5">
        <f>C30*2</f>
        <v>4</v>
      </c>
      <c r="G30" s="5">
        <f>C30*0</f>
        <v>0</v>
      </c>
      <c r="H30" s="5"/>
      <c r="I30" s="2" t="s">
        <v>30</v>
      </c>
    </row>
    <row r="31" spans="2:9">
      <c r="B31" s="43" t="s">
        <v>31</v>
      </c>
      <c r="C31" s="12"/>
      <c r="D31" s="9"/>
      <c r="E31" s="9"/>
      <c r="F31" s="9"/>
      <c r="G31" s="9"/>
      <c r="H31" s="9"/>
      <c r="I31" s="10"/>
    </row>
    <row r="32" spans="2:9" ht="117" customHeight="1">
      <c r="B32" s="6" t="s">
        <v>32</v>
      </c>
      <c r="C32" s="13"/>
      <c r="D32" s="5"/>
      <c r="E32" s="5"/>
      <c r="F32" s="5"/>
      <c r="G32" s="5"/>
      <c r="H32" s="5"/>
      <c r="I32" s="2"/>
    </row>
    <row r="33" spans="2:9">
      <c r="B33" s="41" t="s">
        <v>33</v>
      </c>
      <c r="C33" s="4"/>
      <c r="D33" s="5"/>
      <c r="E33" s="5"/>
      <c r="F33" s="5"/>
      <c r="G33" s="5"/>
      <c r="H33" s="5"/>
      <c r="I33" s="2"/>
    </row>
    <row r="34" spans="2:9" ht="49.5" customHeight="1">
      <c r="B34" s="6" t="s">
        <v>34</v>
      </c>
      <c r="C34" s="13"/>
      <c r="D34" s="5">
        <v>16</v>
      </c>
      <c r="E34" s="5">
        <v>0</v>
      </c>
      <c r="F34" s="5">
        <v>0</v>
      </c>
      <c r="G34" s="5">
        <v>0</v>
      </c>
      <c r="H34" s="5">
        <v>0</v>
      </c>
      <c r="I34" s="2" t="s">
        <v>35</v>
      </c>
    </row>
    <row r="35" spans="2:9" ht="16.2">
      <c r="B35" s="41" t="s">
        <v>52</v>
      </c>
      <c r="C35" s="4"/>
      <c r="D35" s="5"/>
      <c r="E35" s="5"/>
      <c r="F35" s="5"/>
      <c r="G35" s="5"/>
      <c r="H35" s="5"/>
      <c r="I35" s="2"/>
    </row>
    <row r="36" spans="2:9" ht="43.2">
      <c r="B36" s="6" t="s">
        <v>36</v>
      </c>
      <c r="C36" s="13"/>
      <c r="D36" s="5">
        <v>0</v>
      </c>
      <c r="E36" s="5"/>
      <c r="F36" s="5">
        <f>6/3</f>
        <v>2</v>
      </c>
      <c r="G36" s="5">
        <f>ROUND(16/3,1)</f>
        <v>5.3</v>
      </c>
      <c r="H36" s="5"/>
      <c r="I36" s="2" t="s">
        <v>37</v>
      </c>
    </row>
    <row r="37" spans="2:9">
      <c r="B37" s="44" t="s">
        <v>38</v>
      </c>
      <c r="C37" s="14"/>
      <c r="D37" s="15"/>
      <c r="E37" s="15"/>
      <c r="F37" s="15"/>
      <c r="G37" s="15"/>
      <c r="H37" s="15"/>
      <c r="I37" s="16"/>
    </row>
    <row r="38" spans="2:9" ht="25.5" customHeight="1">
      <c r="B38" s="17" t="s">
        <v>39</v>
      </c>
      <c r="C38" s="18">
        <v>470</v>
      </c>
      <c r="D38" s="19"/>
      <c r="E38" s="19">
        <v>470</v>
      </c>
      <c r="F38" s="19"/>
      <c r="G38" s="19">
        <v>470</v>
      </c>
      <c r="H38" s="19"/>
      <c r="I38" s="2" t="s">
        <v>40</v>
      </c>
    </row>
    <row r="39" spans="2:9" ht="49.05" customHeight="1" thickBot="1">
      <c r="B39" s="20" t="s">
        <v>41</v>
      </c>
      <c r="C39" s="21">
        <v>3</v>
      </c>
      <c r="D39" s="22"/>
      <c r="E39" s="22">
        <f>C39</f>
        <v>3</v>
      </c>
      <c r="F39" s="22"/>
      <c r="G39" s="22">
        <f>C39</f>
        <v>3</v>
      </c>
      <c r="H39" s="22"/>
      <c r="I39" s="23" t="s">
        <v>42</v>
      </c>
    </row>
    <row r="40" spans="2:9" s="70" customFormat="1" ht="54.45" customHeight="1">
      <c r="B40" s="72" t="s">
        <v>43</v>
      </c>
      <c r="C40" s="73"/>
      <c r="D40" s="73" t="str">
        <f>D5</f>
        <v>DevOps Engineer</v>
      </c>
      <c r="E40" s="73" t="str">
        <f>E5</f>
        <v>Senior Sitecore Engineer, Senior Developer </v>
      </c>
      <c r="F40" s="73" t="str">
        <f>F5</f>
        <v>Network &amp; Security Administrator</v>
      </c>
      <c r="G40" s="73" t="str">
        <f>G5</f>
        <v xml:space="preserve"> Azure &amp; Infrastructure Manager </v>
      </c>
      <c r="H40" s="73" t="str">
        <f>H5</f>
        <v>Web Performance Engineer, FE &amp; BE Developer </v>
      </c>
      <c r="I40" s="74" t="s">
        <v>44</v>
      </c>
    </row>
    <row r="41" spans="2:9" s="71" customFormat="1" ht="22.8">
      <c r="B41" s="45" t="s">
        <v>45</v>
      </c>
      <c r="C41" s="24"/>
      <c r="D41" s="19">
        <f>SUM(D14:D37)</f>
        <v>47</v>
      </c>
      <c r="E41" s="19">
        <f>SUM(E14:E37)</f>
        <v>51</v>
      </c>
      <c r="F41" s="19">
        <f>SUM(F14:F37)</f>
        <v>25</v>
      </c>
      <c r="G41" s="19">
        <f>SUM(G14:G37)</f>
        <v>28.3</v>
      </c>
      <c r="H41" s="19">
        <f>SUM(H14:H37)</f>
        <v>17</v>
      </c>
      <c r="I41" s="25">
        <f>SUM(D41:H41)</f>
        <v>168.3</v>
      </c>
    </row>
    <row r="42" spans="2:9" ht="22.8">
      <c r="B42" s="45" t="s">
        <v>46</v>
      </c>
      <c r="C42" s="24"/>
      <c r="D42" s="19">
        <f>D38</f>
        <v>0</v>
      </c>
      <c r="E42" s="19">
        <f>E38</f>
        <v>470</v>
      </c>
      <c r="F42" s="19">
        <f>F38</f>
        <v>0</v>
      </c>
      <c r="G42" s="19">
        <f>G38</f>
        <v>470</v>
      </c>
      <c r="H42" s="19">
        <f>H38</f>
        <v>0</v>
      </c>
      <c r="I42" s="25">
        <f>SUM(D42:H42)</f>
        <v>940</v>
      </c>
    </row>
    <row r="43" spans="2:9" ht="23.4" thickBot="1">
      <c r="B43" s="46" t="s">
        <v>47</v>
      </c>
      <c r="C43" s="26"/>
      <c r="D43" s="22">
        <f>D39</f>
        <v>0</v>
      </c>
      <c r="E43" s="22">
        <f t="shared" ref="E43:H43" si="1">E39</f>
        <v>3</v>
      </c>
      <c r="F43" s="22">
        <f t="shared" si="1"/>
        <v>0</v>
      </c>
      <c r="G43" s="22">
        <f t="shared" si="1"/>
        <v>3</v>
      </c>
      <c r="H43" s="22">
        <f t="shared" si="1"/>
        <v>0</v>
      </c>
      <c r="I43" s="27">
        <f>SUM(D43:H43)</f>
        <v>6</v>
      </c>
    </row>
    <row r="45" spans="2:9">
      <c r="B45" s="76" t="s">
        <v>53</v>
      </c>
      <c r="C45" s="76"/>
      <c r="D45" s="76"/>
      <c r="E45" s="76"/>
      <c r="F45" s="76"/>
      <c r="G45" s="76"/>
      <c r="H45" s="76"/>
      <c r="I45" s="76"/>
    </row>
    <row r="46" spans="2:9">
      <c r="C46" s="71"/>
    </row>
  </sheetData>
  <mergeCells count="2">
    <mergeCell ref="B4:I4"/>
    <mergeCell ref="B45:I4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C622148944AF4B8A54B414734A6116" ma:contentTypeVersion="26" ma:contentTypeDescription="Create a new document." ma:contentTypeScope="" ma:versionID="47757dda5ec955f8c12d3b6b9a313d65">
  <xsd:schema xmlns:xsd="http://www.w3.org/2001/XMLSchema" xmlns:xs="http://www.w3.org/2001/XMLSchema" xmlns:p="http://schemas.microsoft.com/office/2006/metadata/properties" xmlns:ns1="http://schemas.microsoft.com/sharepoint/v3" xmlns:ns2="fc9be673-5610-409e-a866-35ce63127ed2" xmlns:ns3="7d1d8657-8128-4eeb-b17b-288803dd6f3a" targetNamespace="http://schemas.microsoft.com/office/2006/metadata/properties" ma:root="true" ma:fieldsID="1b7db6f5102fbde4c6be897bd72fb5b2" ns1:_="" ns2:_="" ns3:_="">
    <xsd:import namespace="http://schemas.microsoft.com/sharepoint/v3"/>
    <xsd:import namespace="fc9be673-5610-409e-a866-35ce63127ed2"/>
    <xsd:import namespace="7d1d8657-8128-4eeb-b17b-288803dd6f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DW_x0020_Rollup" minOccurs="0"/>
                <xsd:element ref="ns2:DWVersion" minOccurs="0"/>
                <xsd:element ref="ns2:Data_x0020_Classification" minOccurs="0"/>
                <xsd:element ref="ns2:Review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9be673-5610-409e-a866-35ce63127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8516406-4da2-4312-b9a1-90686a232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WVersion" ma:index="29" nillable="true" ma:displayName="DWVersion" ma:internalName="DWVersion" ma:percentage="FALSE">
      <xsd:simpleType>
        <xsd:restriction base="dms:Number"/>
      </xsd:simpleType>
    </xsd:element>
    <xsd:element name="Data_x0020_Classification" ma:index="30" nillable="true" ma:displayName="Data Classification" ma:default="Public" ma:description="Data Classification" ma:format="Dropdown" ma:internalName="Data_x0020_Classification">
      <xsd:simpleType>
        <xsd:restriction base="dms:Choice">
          <xsd:enumeration value="Public"/>
          <xsd:enumeration value="Internal"/>
          <xsd:enumeration value="Confidential"/>
        </xsd:restriction>
      </xsd:simpleType>
    </xsd:element>
    <xsd:element name="ReviewDate" ma:index="31" nillable="true" ma:displayName="Review Date" ma:default="[today]" ma:description="Document review date" ma:format="DateOnly" ma:internalName="ReviewDate">
      <xsd:simpleType>
        <xsd:restriction base="dms:DateTim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d8657-8128-4eeb-b17b-288803dd6f3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73605e4-5410-45fb-8c62-c3bd697cde72}" ma:internalName="TaxCatchAll" ma:showField="CatchAllData" ma:web="7d1d8657-8128-4eeb-b17b-288803dd6f3a">
      <xsd:complexType>
        <xsd:complexContent>
          <xsd:extension base="dms:MultiChoiceLookup">
            <xsd:sequence>
              <xsd:element name="Value" type="dms:Lookup" maxOccurs="unbounded" minOccurs="0" nillable="true"/>
            </xsd:sequence>
          </xsd:extension>
        </xsd:complexContent>
      </xsd:complexType>
    </xsd:element>
    <xsd:element name="DW_x0020_Rollup" ma:index="28" nillable="true" ma:displayName="DWRollup" ma:description="Managed Property that allows for rollup of tagged documents in highlight webparts" ma:format="Dropdown" ma:internalName="DW_x0020_Rollup">
      <xsd:simpleType>
        <xsd:restriction base="dms:Choice">
          <xsd:enumeration value="Final Contract"/>
          <xsd:enumeration value="Non Disclosure"/>
          <xsd:enumeration value="WRA Assessment"/>
          <xsd:enumeration value="Change Request"/>
          <xsd:enumeration value="Sales Propos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W_x0020_Rollup xmlns="7d1d8657-8128-4eeb-b17b-288803dd6f3a" xsi:nil="true"/>
    <_ip_UnifiedCompliancePolicyUIAction xmlns="http://schemas.microsoft.com/sharepoint/v3" xsi:nil="true"/>
    <DWVersion xmlns="fc9be673-5610-409e-a866-35ce63127ed2" xsi:nil="true"/>
    <TaxCatchAll xmlns="7d1d8657-8128-4eeb-b17b-288803dd6f3a" xsi:nil="true"/>
    <_ip_UnifiedCompliancePolicyProperties xmlns="http://schemas.microsoft.com/sharepoint/v3" xsi:nil="true"/>
    <lcf76f155ced4ddcb4097134ff3c332f xmlns="fc9be673-5610-409e-a866-35ce63127ed2">
      <Terms xmlns="http://schemas.microsoft.com/office/infopath/2007/PartnerControls"/>
    </lcf76f155ced4ddcb4097134ff3c332f>
    <ReviewDate xmlns="fc9be673-5610-409e-a866-35ce63127ed2">2026-03-02T05:12:23+00:00</ReviewDate>
    <Data_x0020_Classification xmlns="fc9be673-5610-409e-a866-35ce63127ed2">Public</Data_x0020_Classification>
  </documentManagement>
</p:properties>
</file>

<file path=customXml/itemProps1.xml><?xml version="1.0" encoding="utf-8"?>
<ds:datastoreItem xmlns:ds="http://schemas.openxmlformats.org/officeDocument/2006/customXml" ds:itemID="{A5D275B5-7512-4216-B10F-A32C565ED553}">
  <ds:schemaRefs>
    <ds:schemaRef ds:uri="http://schemas.microsoft.com/sharepoint/v3/contenttype/forms"/>
  </ds:schemaRefs>
</ds:datastoreItem>
</file>

<file path=customXml/itemProps2.xml><?xml version="1.0" encoding="utf-8"?>
<ds:datastoreItem xmlns:ds="http://schemas.openxmlformats.org/officeDocument/2006/customXml" ds:itemID="{AD4A3F8D-0408-422C-9A77-7E937E406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c9be673-5610-409e-a866-35ce63127ed2"/>
    <ds:schemaRef ds:uri="7d1d8657-8128-4eeb-b17b-288803dd6f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174B06-772F-4264-B84C-CC83296214B9}">
  <ds:schemaRefs>
    <ds:schemaRef ds:uri="http://schemas.microsoft.com/office/2006/metadata/properties"/>
    <ds:schemaRef ds:uri="http://schemas.microsoft.com/office/infopath/2007/PartnerControls"/>
    <ds:schemaRef ds:uri="7d1d8657-8128-4eeb-b17b-288803dd6f3a"/>
    <ds:schemaRef ds:uri="http://schemas.microsoft.com/sharepoint/v3"/>
    <ds:schemaRef ds:uri="fc9be673-5610-409e-a866-35ce63127e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The BAU Calculator</vt:lpstr>
    </vt:vector>
  </TitlesOfParts>
  <Manager/>
  <Company>Dataweavers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Dataweavers BAU Calculator</dc:title>
  <dc:subject>WebOps BAU Calculations</dc:subject>
  <dc:creator>Piers Matthews</dc:creator>
  <cp:keywords>Calcuation, BAU, Industry</cp:keywords>
  <dc:description>Copyright © 2022 Dataweavers Pty Ltd</dc:description>
  <cp:lastModifiedBy>Hannah Hall-Brown</cp:lastModifiedBy>
  <cp:revision/>
  <dcterms:created xsi:type="dcterms:W3CDTF">2023-05-17T05:51:40Z</dcterms:created>
  <dcterms:modified xsi:type="dcterms:W3CDTF">2026-03-02T05:18:01Z</dcterms:modified>
  <cp:category>Calculation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0x01010041C622148944AF4B8A54B414734A6116</vt:lpwstr>
  </property>
  <property fmtid="{D5CDD505-2E9C-101B-9397-08002B2CF9AE}" pid="3" name="MediaServiceImageTags">
    <vt:lpwstr/>
  </property>
</Properties>
</file>